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20520" windowHeight="3870" tabRatio="587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definedNames>
    <definedName name="D_Ventes">Donnees!$A:$C</definedName>
  </definedNames>
  <calcPr calcId="152511"/>
  <pivotCaches>
    <pivotCache cacheId="22" r:id="rId8"/>
  </pivotCaches>
</workbook>
</file>

<file path=xl/calcChain.xml><?xml version="1.0" encoding="utf-8"?>
<calcChain xmlns="http://schemas.openxmlformats.org/spreadsheetml/2006/main">
  <c r="D6" i="8" l="1"/>
  <c r="D5" i="8"/>
  <c r="D7" i="8"/>
  <c r="M12" i="9"/>
  <c r="L12" i="9"/>
  <c r="K12" i="9"/>
  <c r="J12" i="9"/>
  <c r="I12" i="9"/>
  <c r="H12" i="9"/>
  <c r="G12" i="9"/>
  <c r="F12" i="9"/>
  <c r="E12" i="9"/>
  <c r="D12" i="9"/>
  <c r="O12" i="9" s="1"/>
  <c r="P12" i="9" s="1"/>
  <c r="P11" i="9"/>
  <c r="O11" i="9"/>
  <c r="M11" i="9"/>
  <c r="L11" i="9"/>
  <c r="K11" i="9"/>
  <c r="J11" i="9"/>
  <c r="I11" i="9"/>
  <c r="H11" i="9"/>
  <c r="G11" i="9"/>
  <c r="F11" i="9"/>
  <c r="E11" i="9"/>
  <c r="D11" i="9"/>
  <c r="P9" i="9"/>
  <c r="O9" i="9"/>
  <c r="P8" i="9"/>
  <c r="O8" i="9"/>
  <c r="P7" i="9"/>
  <c r="O7" i="9"/>
  <c r="P6" i="9"/>
  <c r="O6" i="9"/>
  <c r="P5" i="9"/>
  <c r="O5" i="9"/>
  <c r="P4" i="9"/>
  <c r="O4" i="9"/>
  <c r="P3" i="9"/>
  <c r="O3" i="9"/>
  <c r="P2" i="9"/>
  <c r="O2" i="9"/>
  <c r="M13" i="9"/>
  <c r="L13" i="9"/>
  <c r="K13" i="9"/>
  <c r="J13" i="9"/>
  <c r="I13" i="9"/>
  <c r="H13" i="9"/>
  <c r="G13" i="9"/>
  <c r="F13" i="9"/>
  <c r="E13" i="9"/>
  <c r="D13" i="9"/>
</calcChain>
</file>

<file path=xl/sharedStrings.xml><?xml version="1.0" encoding="utf-8"?>
<sst xmlns="http://schemas.openxmlformats.org/spreadsheetml/2006/main" count="179" uniqueCount="117">
  <si>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</si>
  <si>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</si>
  <si>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</si>
  <si>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</si>
  <si>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</si>
  <si>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</si>
  <si>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</si>
  <si>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</si>
  <si>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</si>
  <si>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</si>
  <si>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</si>
  <si>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</si>
  <si>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</si>
  <si>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</si>
  <si>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</si>
  <si>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</si>
  <si>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</si>
  <si>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</si>
  <si>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</si>
  <si>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</si>
  <si>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</si>
  <si>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</si>
  <si>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</si>
  <si>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</si>
  <si>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</si>
  <si>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</si>
  <si>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Feuille : Synthese</t>
  </si>
  <si>
    <t>D_Ventes</t>
  </si>
  <si>
    <t>Vide en moins</t>
  </si>
  <si>
    <t>Objectifs</t>
  </si>
  <si>
    <t>Annuel :</t>
  </si>
  <si>
    <t>Mensuel :</t>
  </si>
  <si>
    <t>Cumulatif des mois: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</si>
  <si>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</si>
  <si>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</si>
  <si>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</si>
  <si>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</si>
  <si>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</si>
  <si>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</si>
  <si>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</si>
  <si>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</si>
  <si>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</si>
  <si>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</si>
  <si>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</si>
  <si>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</si>
  <si>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</si>
  <si>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=Donnees!$A:$C</t>
  </si>
  <si>
    <t>Moyenne total Vendeurs</t>
  </si>
  <si>
    <t>Moyenne total Vendeurs sur 100%</t>
  </si>
  <si>
    <t>Différence de 100%</t>
  </si>
  <si>
    <t>Valeur invisible pour le tachymètre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</si>
  <si>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</si>
  <si>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</si>
  <si>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</si>
  <si>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</si>
  <si>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</si>
  <si>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</si>
  <si>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</si>
  <si>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</si>
  <si>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</si>
  <si>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</si>
  <si>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</si>
  <si>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</si>
  <si>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</si>
  <si>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</si>
  <si>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=O2/$C$1</t>
  </si>
  <si>
    <t>=O3/$C$1</t>
  </si>
  <si>
    <t>P9</t>
  </si>
  <si>
    <t>=O9/$C$1</t>
  </si>
  <si>
    <t>D11</t>
  </si>
  <si>
    <t>E11</t>
  </si>
  <si>
    <t>M11</t>
  </si>
  <si>
    <t>D12</t>
  </si>
  <si>
    <t>=SOMME(D2:D8)</t>
  </si>
  <si>
    <t>E12</t>
  </si>
  <si>
    <t>=SOMME(E2:E8)</t>
  </si>
  <si>
    <t>M12</t>
  </si>
  <si>
    <t>=SOMME(M2:M8)</t>
  </si>
  <si>
    <t>D13</t>
  </si>
  <si>
    <t>=D12/($C$1*NBVAL($B$2:$B$9))</t>
  </si>
  <si>
    <t>E13</t>
  </si>
  <si>
    <t>=E12/($C$1*NBVAL($B$2:$B$9))</t>
  </si>
  <si>
    <t>M13</t>
  </si>
  <si>
    <t>=M12/($C$1*NBVAL($B$2:$B$9))</t>
  </si>
  <si>
    <t>O11</t>
  </si>
  <si>
    <t>=MOYENNE(D2:M9)</t>
  </si>
  <si>
    <t>O12</t>
  </si>
  <si>
    <t>=SOMME(D12:M12)</t>
  </si>
  <si>
    <t>P11</t>
  </si>
  <si>
    <t>=O11/$C$1</t>
  </si>
  <si>
    <t>P12</t>
  </si>
  <si>
    <t>=O12/($C$1*NBVAL(B2:B9)*NBVAL(D1:U1))</t>
  </si>
  <si>
    <t>Feuille : Objectifs</t>
  </si>
  <si>
    <t>D5</t>
  </si>
  <si>
    <t>=Satisfactions!O11</t>
  </si>
  <si>
    <t>D6</t>
  </si>
  <si>
    <t>=Satisfactions!P12</t>
  </si>
  <si>
    <t>D7</t>
  </si>
  <si>
    <t>=1-D6</t>
  </si>
  <si>
    <t xml:space="preserve">Source  : </t>
  </si>
  <si>
    <t>Champ :</t>
  </si>
  <si>
    <t>Filtre :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</si>
  <si>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</si>
  <si>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</si>
  <si>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</si>
  <si>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</si>
  <si>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</si>
  <si>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Total</t>
  </si>
  <si>
    <t>En pourcentage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</si>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</sst>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 Narrow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5" applyNumberFormat="0" applyAlignment="0" applyProtection="0"/>
    <xf numFmtId="0" fontId="13" fillId="4" borderId="13" applyNumberFormat="0" applyAlignment="0" applyProtection="0"/>
    <xf numFmtId="0" fontId="16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112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4" fillId="0" borderId="12" xfId="0" applyFont="1" applyBorder="1"/>
    <xf numFmtId="0" fontId="14" fillId="0" borderId="1" xfId="0" applyFont="1" applyBorder="1"/>
    <xf numFmtId="0" fontId="14" fillId="0" borderId="11" xfId="0" applyFont="1" applyBorder="1"/>
    <xf numFmtId="0" fontId="14" fillId="0" borderId="4" xfId="0" applyFont="1" applyBorder="1"/>
    <xf numFmtId="0" fontId="14" fillId="0" borderId="14" xfId="0" applyFont="1" applyBorder="1"/>
    <xf numFmtId="0" fontId="13" fillId="4" borderId="16" xfId="5" applyBorder="1" applyAlignment="1">
      <alignment horizontal="right"/>
    </xf>
    <xf numFmtId="164" fontId="13" fillId="4" borderId="16" xfId="5" applyNumberFormat="1" applyBorder="1" applyAlignment="1">
      <alignment horizontal="center"/>
    </xf>
    <xf numFmtId="164" fontId="13" fillId="4" borderId="16" xfId="5" applyNumberFormat="1" applyBorder="1" applyAlignment="1">
      <alignment horizontal="left"/>
    </xf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6" fontId="9" fillId="0" borderId="21" xfId="0" applyNumberFormat="1" applyFont="1" applyBorder="1" applyAlignment="1">
      <alignment horizontal="center"/>
    </xf>
    <xf numFmtId="166" fontId="9" fillId="0" borderId="22" xfId="0" applyNumberFormat="1" applyFont="1" applyBorder="1" applyAlignment="1">
      <alignment horizontal="center"/>
    </xf>
    <xf numFmtId="166" fontId="9" fillId="0" borderId="23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6" fontId="9" fillId="0" borderId="25" xfId="0" applyNumberFormat="1" applyFont="1" applyBorder="1" applyAlignment="1">
      <alignment horizontal="center"/>
    </xf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166" fontId="9" fillId="0" borderId="28" xfId="0" applyNumberFormat="1" applyFont="1" applyBorder="1" applyAlignment="1">
      <alignment horizontal="center"/>
    </xf>
    <xf numFmtId="166" fontId="9" fillId="0" borderId="29" xfId="0" applyNumberFormat="1" applyFont="1" applyBorder="1" applyAlignment="1">
      <alignment horizontal="center"/>
    </xf>
    <xf numFmtId="166" fontId="9" fillId="0" borderId="30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9" fillId="0" borderId="1" xfId="0" applyNumberFormat="1" applyFont="1" applyBorder="1" applyAlignment="1">
      <alignment horizontal="center"/>
    </xf>
    <xf numFmtId="0" fontId="14" fillId="0" borderId="2" xfId="0" applyFont="1" applyBorder="1"/>
    <xf numFmtId="0" fontId="0" fillId="8" borderId="31" xfId="0" applyFill="1" applyBorder="1"/>
    <xf numFmtId="0" fontId="2" fillId="8" borderId="32" xfId="2" applyFill="1" applyBorder="1"/>
    <xf numFmtId="0" fontId="0" fillId="8" borderId="32" xfId="0" applyFill="1" applyBorder="1" applyAlignment="1">
      <alignment horizontal="right"/>
    </xf>
    <xf numFmtId="166" fontId="18" fillId="8" borderId="4" xfId="0" applyNumberFormat="1" applyFont="1" applyFill="1" applyBorder="1" applyAlignment="1">
      <alignment horizontal="center"/>
    </xf>
    <xf numFmtId="0" fontId="0" fillId="0" borderId="33" xfId="0" applyBorder="1"/>
    <xf numFmtId="0" fontId="9" fillId="0" borderId="0" xfId="0" applyFont="1" applyBorder="1" applyAlignment="1">
      <alignment horizontal="right"/>
    </xf>
    <xf numFmtId="9" fontId="19" fillId="0" borderId="34" xfId="0" applyNumberFormat="1" applyFont="1" applyBorder="1" applyAlignment="1">
      <alignment horizontal="center"/>
    </xf>
    <xf numFmtId="0" fontId="0" fillId="8" borderId="33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34" xfId="0" applyNumberFormat="1" applyFont="1" applyFill="1" applyBorder="1" applyAlignment="1">
      <alignment horizontal="center"/>
    </xf>
    <xf numFmtId="0" fontId="0" fillId="0" borderId="35" xfId="0" applyBorder="1"/>
    <xf numFmtId="0" fontId="2" fillId="0" borderId="36" xfId="2" applyBorder="1"/>
    <xf numFmtId="0" fontId="9" fillId="0" borderId="36" xfId="0" applyFont="1" applyBorder="1" applyAlignment="1">
      <alignment horizontal="right"/>
    </xf>
    <xf numFmtId="9" fontId="9" fillId="0" borderId="14" xfId="0" applyNumberFormat="1" applyFont="1" applyBorder="1" applyAlignment="1">
      <alignment horizontal="center"/>
    </xf>
    <xf numFmtId="0" fontId="10" fillId="0" borderId="31" xfId="0" applyFont="1" applyBorder="1" applyAlignment="1">
      <alignment horizontal="right"/>
    </xf>
    <xf numFmtId="0" fontId="10" fillId="0" borderId="4" xfId="0" quotePrefix="1" applyFont="1" applyBorder="1"/>
    <xf numFmtId="0" fontId="10" fillId="0" borderId="33" xfId="0" applyFont="1" applyBorder="1" applyAlignment="1">
      <alignment horizontal="right"/>
    </xf>
    <xf numFmtId="0" fontId="10" fillId="0" borderId="34" xfId="0" quotePrefix="1" applyFont="1" applyBorder="1"/>
    <xf numFmtId="0" fontId="10" fillId="0" borderId="33" xfId="0" applyFont="1" applyFill="1" applyBorder="1" applyAlignment="1">
      <alignment horizontal="right"/>
    </xf>
    <xf numFmtId="0" fontId="10" fillId="0" borderId="34" xfId="0" quotePrefix="1" applyFont="1" applyFill="1" applyBorder="1"/>
    <xf numFmtId="0" fontId="10" fillId="0" borderId="35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0" fillId="0" borderId="2" xfId="0" applyBorder="1"/>
    <xf numFmtId="0" fontId="0" fillId="0" borderId="37" xfId="0" applyBorder="1"/>
    <xf numFmtId="0" fontId="0" fillId="0" borderId="3" xfId="0" applyBorder="1"/>
    <xf numFmtId="0" fontId="14" fillId="0" borderId="3" xfId="0" applyFont="1" applyBorder="1"/>
    <xf numFmtId="0" fontId="10" fillId="0" borderId="38" xfId="0" applyFont="1" applyBorder="1" applyAlignment="1">
      <alignment horizontal="right"/>
    </xf>
    <xf numFmtId="0" fontId="10" fillId="0" borderId="39" xfId="0" quotePrefix="1" applyFont="1" applyBorder="1"/>
    <xf numFmtId="0" fontId="10" fillId="0" borderId="31" xfId="0" applyFont="1" applyFill="1" applyBorder="1" applyAlignment="1">
      <alignment horizontal="right"/>
    </xf>
    <xf numFmtId="0" fontId="10" fillId="0" borderId="4" xfId="0" quotePrefix="1" applyFont="1" applyFill="1" applyBorder="1"/>
    <xf numFmtId="0" fontId="10" fillId="0" borderId="1" xfId="0" applyFont="1" applyBorder="1" applyAlignment="1">
      <alignment horizontal="right"/>
    </xf>
    <xf numFmtId="0" fontId="7" fillId="0" borderId="35" xfId="0" applyFont="1" applyBorder="1"/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6" fontId="9" fillId="0" borderId="40" xfId="0" applyNumberFormat="1" applyFont="1" applyBorder="1" applyAlignment="1">
      <alignment horizontal="center"/>
    </xf>
    <xf numFmtId="166" fontId="9" fillId="0" borderId="41" xfId="0" applyNumberFormat="1" applyFont="1" applyBorder="1" applyAlignment="1">
      <alignment horizontal="center"/>
    </xf>
    <xf numFmtId="166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6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9" fontId="0" fillId="0" borderId="1" xfId="7" applyFont="1" applyBorder="1" applyAlignment="1">
      <alignment horizontal="center"/>
    </xf>
    <xf numFmtId="9" fontId="21" fillId="0" borderId="0" xfId="0" applyNumberFormat="1" applyFont="1" applyAlignment="1">
      <alignment horizontal="center"/>
    </xf>
    <xf numFmtId="0" fontId="6" fillId="2" borderId="17" xfId="3" applyBorder="1" applyAlignment="1">
      <alignment horizontal="center"/>
    </xf>
    <xf numFmtId="0" fontId="6" fillId="2" borderId="18" xfId="3" applyBorder="1" applyAlignment="1">
      <alignment horizontal="center"/>
    </xf>
    <xf numFmtId="0" fontId="6" fillId="2" borderId="19" xfId="3" applyBorder="1" applyAlignment="1">
      <alignment horizontal="center"/>
    </xf>
    <xf numFmtId="0" fontId="3" fillId="5" borderId="6" xfId="2" applyFont="1" applyFill="1" applyBorder="1" applyAlignment="1">
      <alignment horizontal="center"/>
    </xf>
    <xf numFmtId="0" fontId="3" fillId="5" borderId="7" xfId="2" applyFont="1" applyFill="1" applyBorder="1" applyAlignment="1">
      <alignment horizontal="center"/>
    </xf>
    <xf numFmtId="0" fontId="3" fillId="5" borderId="8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4" borderId="9" xfId="5" applyFont="1" applyBorder="1" applyAlignment="1">
      <alignment horizontal="center"/>
    </xf>
    <xf numFmtId="0" fontId="15" fillId="4" borderId="15" xfId="5" applyFont="1" applyBorder="1" applyAlignment="1">
      <alignment horizontal="center"/>
    </xf>
    <xf numFmtId="0" fontId="15" fillId="4" borderId="10" xfId="5" applyFont="1" applyBorder="1" applyAlignment="1">
      <alignment horizontal="center"/>
    </xf>
    <xf numFmtId="0" fontId="17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5" xfId="4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3" borderId="5" xfId="4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868.553289467593" createdVersion="5" refreshedVersion="5" minRefreshableVersion="3" recordCount="33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  <r>
    <x v="10"/>
    <x v="3"/>
    <m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22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"/>
  <sheetViews>
    <sheetView showGridLines="0" tabSelected="1" workbookViewId="0">
      <selection activeCell="A4" sqref="A4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4" x14ac:dyDescent="0.25">
      <c r="D1" s="2"/>
    </row>
    <row r="2" spans="1:4" x14ac:dyDescent="0.25">
      <c r="A2" s="90" t="s">
        <v>12</v>
      </c>
      <c r="B2" s="91"/>
      <c r="C2" s="92"/>
      <c r="D2" s="2"/>
    </row>
    <row r="3" spans="1:4" ht="21.75" x14ac:dyDescent="0.35">
      <c r="A3" s="93"/>
      <c r="B3" s="94"/>
      <c r="C3" s="95"/>
      <c r="D3" s="2"/>
    </row>
  </sheetData>
  <mergeCells count="2">
    <mergeCell ref="A2:C2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H12" sqref="H12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96" t="s">
        <v>17</v>
      </c>
      <c r="C1" s="96"/>
      <c r="D1" s="96"/>
      <c r="E1" s="96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9" sqref="A9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97" t="s">
        <v>29</v>
      </c>
      <c r="B1" s="98"/>
      <c r="C1" s="98"/>
      <c r="D1" s="98"/>
      <c r="E1" s="98"/>
      <c r="F1" s="98"/>
      <c r="G1" s="98"/>
      <c r="H1" s="99"/>
    </row>
    <row r="2" spans="1:8" x14ac:dyDescent="0.25">
      <c r="A2" s="20" t="s">
        <v>30</v>
      </c>
      <c r="B2" s="21">
        <v>120000</v>
      </c>
      <c r="C2" s="20" t="s">
        <v>31</v>
      </c>
      <c r="D2" s="21"/>
      <c r="E2" s="20" t="s">
        <v>32</v>
      </c>
      <c r="F2" s="21"/>
      <c r="G2" s="20" t="s">
        <v>25</v>
      </c>
      <c r="H2" s="22">
        <v>1000</v>
      </c>
    </row>
    <row r="5" spans="1:8" ht="15.75" x14ac:dyDescent="0.25">
      <c r="A5" s="42"/>
      <c r="B5" s="43"/>
      <c r="C5" s="44" t="s">
        <v>47</v>
      </c>
      <c r="D5" s="45">
        <f>Satisfactions!O11</f>
        <v>4.2816071428571423</v>
      </c>
    </row>
    <row r="6" spans="1:8" x14ac:dyDescent="0.25">
      <c r="A6" s="46"/>
      <c r="B6" s="2"/>
      <c r="C6" s="47" t="s">
        <v>48</v>
      </c>
      <c r="D6" s="48">
        <f>Satisfactions!P12</f>
        <v>0.85632142857142857</v>
      </c>
    </row>
    <row r="7" spans="1:8" x14ac:dyDescent="0.25">
      <c r="A7" s="49"/>
      <c r="B7" s="50"/>
      <c r="C7" s="51" t="s">
        <v>49</v>
      </c>
      <c r="D7" s="52">
        <f>1-D6</f>
        <v>0.14367857142857143</v>
      </c>
    </row>
    <row r="8" spans="1:8" x14ac:dyDescent="0.25">
      <c r="A8" s="53"/>
      <c r="B8" s="54"/>
      <c r="C8" s="55" t="s">
        <v>50</v>
      </c>
      <c r="D8" s="56">
        <v>1</v>
      </c>
    </row>
  </sheetData>
  <mergeCells count="1">
    <mergeCell ref="A1:H1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1" sqref="E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5" sqref="B15"/>
    </sheetView>
  </sheetViews>
  <sheetFormatPr baseColWidth="10" defaultRowHeight="12.75" x14ac:dyDescent="0.2"/>
  <cols>
    <col min="1" max="1" width="2.28515625" style="23" bestFit="1" customWidth="1"/>
    <col min="2" max="2" width="40.5703125" style="23" bestFit="1" customWidth="1"/>
    <col min="3" max="3" width="2.28515625" style="23" bestFit="1" customWidth="1"/>
    <col min="4" max="12" width="11.5703125" style="23" customWidth="1"/>
    <col min="13" max="13" width="12.5703125" style="23" customWidth="1"/>
    <col min="14" max="14" width="3.42578125" style="23" customWidth="1"/>
    <col min="15" max="15" width="8.5703125" style="23" customWidth="1"/>
    <col min="16" max="16" width="6.85546875" style="23" customWidth="1"/>
    <col min="17" max="16384" width="11.42578125" style="23"/>
  </cols>
  <sheetData>
    <row r="1" spans="1:18" ht="136.5" customHeight="1" x14ac:dyDescent="0.2">
      <c r="A1" s="100" t="s">
        <v>102</v>
      </c>
      <c r="B1" s="100"/>
      <c r="C1" s="76">
        <v>5</v>
      </c>
      <c r="D1" s="24" t="s">
        <v>1</v>
      </c>
      <c r="E1" s="25" t="s">
        <v>2</v>
      </c>
      <c r="F1" s="24" t="s">
        <v>0</v>
      </c>
      <c r="G1" s="25" t="s">
        <v>3</v>
      </c>
      <c r="H1" s="24" t="s">
        <v>9</v>
      </c>
      <c r="I1" s="25" t="s">
        <v>4</v>
      </c>
      <c r="J1" s="24" t="s">
        <v>5</v>
      </c>
      <c r="K1" s="25" t="s">
        <v>6</v>
      </c>
      <c r="L1" s="24" t="s">
        <v>7</v>
      </c>
      <c r="M1" s="25" t="s">
        <v>8</v>
      </c>
    </row>
    <row r="2" spans="1:18" ht="15" x14ac:dyDescent="0.25">
      <c r="A2" s="26">
        <v>1</v>
      </c>
      <c r="B2" s="27" t="s">
        <v>34</v>
      </c>
      <c r="C2" s="77" t="s">
        <v>33</v>
      </c>
      <c r="D2" s="28">
        <v>4.5</v>
      </c>
      <c r="E2" s="29">
        <v>4.5</v>
      </c>
      <c r="F2" s="29">
        <v>3.7</v>
      </c>
      <c r="G2" s="29">
        <v>4</v>
      </c>
      <c r="H2" s="29">
        <v>4.8</v>
      </c>
      <c r="I2" s="29">
        <v>3.7</v>
      </c>
      <c r="J2" s="29">
        <v>4.666666666666667</v>
      </c>
      <c r="K2" s="29">
        <v>4.7</v>
      </c>
      <c r="L2" s="29">
        <v>4</v>
      </c>
      <c r="M2" s="30">
        <v>4.2</v>
      </c>
      <c r="N2" s="77" t="s">
        <v>33</v>
      </c>
      <c r="O2" s="31">
        <f t="shared" ref="O2:O9" si="0">AVERAGE(D2:N2)</f>
        <v>4.2766666666666673</v>
      </c>
      <c r="P2" s="32">
        <f>O2/$C$1</f>
        <v>0.8553333333333335</v>
      </c>
      <c r="R2"/>
    </row>
    <row r="3" spans="1:18" ht="15" x14ac:dyDescent="0.25">
      <c r="A3" s="26">
        <v>2</v>
      </c>
      <c r="B3" s="27" t="s">
        <v>36</v>
      </c>
      <c r="C3" s="78" t="s">
        <v>35</v>
      </c>
      <c r="D3" s="33">
        <v>4.666666666666667</v>
      </c>
      <c r="E3" s="34">
        <v>4.9000000000000004</v>
      </c>
      <c r="F3" s="34">
        <v>3.8</v>
      </c>
      <c r="G3" s="34">
        <v>4.5</v>
      </c>
      <c r="H3" s="34">
        <v>4.3</v>
      </c>
      <c r="I3" s="34">
        <v>4.2</v>
      </c>
      <c r="J3" s="34">
        <v>5</v>
      </c>
      <c r="K3" s="34">
        <v>4.5</v>
      </c>
      <c r="L3" s="34">
        <v>5</v>
      </c>
      <c r="M3" s="35">
        <v>4.3</v>
      </c>
      <c r="N3" s="78" t="s">
        <v>35</v>
      </c>
      <c r="O3" s="31">
        <f t="shared" si="0"/>
        <v>4.5166666666666666</v>
      </c>
      <c r="P3" s="32">
        <f t="shared" ref="P3:P9" si="1">O3/$C$1</f>
        <v>0.90333333333333332</v>
      </c>
      <c r="R3"/>
    </row>
    <row r="4" spans="1:18" ht="15" x14ac:dyDescent="0.25">
      <c r="A4" s="26">
        <v>3</v>
      </c>
      <c r="B4" s="27" t="s">
        <v>38</v>
      </c>
      <c r="C4" s="78" t="s">
        <v>37</v>
      </c>
      <c r="D4" s="33">
        <v>4.5</v>
      </c>
      <c r="E4" s="34">
        <v>4.5</v>
      </c>
      <c r="F4" s="34">
        <v>4.7142857142857144</v>
      </c>
      <c r="G4" s="34">
        <v>4.5</v>
      </c>
      <c r="H4" s="34">
        <v>4</v>
      </c>
      <c r="I4" s="34">
        <v>4.2</v>
      </c>
      <c r="J4" s="34">
        <v>4.333333333333333</v>
      </c>
      <c r="K4" s="34">
        <v>4.5999999999999996</v>
      </c>
      <c r="L4" s="34">
        <v>4.333333333333333</v>
      </c>
      <c r="M4" s="35">
        <v>4.7</v>
      </c>
      <c r="N4" s="78" t="s">
        <v>37</v>
      </c>
      <c r="O4" s="31">
        <f t="shared" si="0"/>
        <v>4.4380952380952383</v>
      </c>
      <c r="P4" s="32">
        <f t="shared" si="1"/>
        <v>0.88761904761904764</v>
      </c>
      <c r="R4"/>
    </row>
    <row r="5" spans="1:18" ht="15" x14ac:dyDescent="0.25">
      <c r="A5" s="26">
        <v>4</v>
      </c>
      <c r="B5" s="27" t="s">
        <v>103</v>
      </c>
      <c r="C5" s="78" t="s">
        <v>43</v>
      </c>
      <c r="D5" s="79">
        <v>4.8</v>
      </c>
      <c r="E5" s="80">
        <v>4.8</v>
      </c>
      <c r="F5" s="80">
        <v>3.8</v>
      </c>
      <c r="G5" s="80">
        <v>4</v>
      </c>
      <c r="H5" s="80">
        <v>4.2</v>
      </c>
      <c r="I5" s="80">
        <v>4</v>
      </c>
      <c r="J5" s="80">
        <v>4</v>
      </c>
      <c r="K5" s="80">
        <v>4.5</v>
      </c>
      <c r="L5" s="80">
        <v>4</v>
      </c>
      <c r="M5" s="81">
        <v>4.8</v>
      </c>
      <c r="N5" s="78" t="s">
        <v>43</v>
      </c>
      <c r="O5" s="31">
        <f t="shared" si="0"/>
        <v>4.2899999999999991</v>
      </c>
      <c r="P5" s="32">
        <f t="shared" si="1"/>
        <v>0.85799999999999987</v>
      </c>
      <c r="R5"/>
    </row>
    <row r="6" spans="1:18" ht="15" x14ac:dyDescent="0.25">
      <c r="A6" s="26">
        <v>5</v>
      </c>
      <c r="B6" s="27" t="s">
        <v>44</v>
      </c>
      <c r="C6" s="82" t="s">
        <v>104</v>
      </c>
      <c r="D6" s="36">
        <v>4.5</v>
      </c>
      <c r="E6" s="37">
        <v>4.5</v>
      </c>
      <c r="F6" s="37">
        <v>4.7142857142857144</v>
      </c>
      <c r="G6" s="37">
        <v>4.5</v>
      </c>
      <c r="H6" s="37">
        <v>4</v>
      </c>
      <c r="I6" s="37">
        <v>3.7</v>
      </c>
      <c r="J6" s="37">
        <v>4.666666666666667</v>
      </c>
      <c r="K6" s="37">
        <v>4.8</v>
      </c>
      <c r="L6" s="37">
        <v>4</v>
      </c>
      <c r="M6" s="38">
        <v>5</v>
      </c>
      <c r="N6" s="82" t="s">
        <v>104</v>
      </c>
      <c r="O6" s="31">
        <f t="shared" si="0"/>
        <v>4.4380952380952383</v>
      </c>
      <c r="P6" s="32">
        <f t="shared" si="1"/>
        <v>0.88761904761904764</v>
      </c>
      <c r="R6"/>
    </row>
    <row r="7" spans="1:18" ht="15" x14ac:dyDescent="0.25">
      <c r="A7" s="26">
        <v>6</v>
      </c>
      <c r="B7" s="27" t="s">
        <v>40</v>
      </c>
      <c r="C7" s="83" t="s">
        <v>39</v>
      </c>
      <c r="D7" s="33">
        <v>4.9000000000000004</v>
      </c>
      <c r="E7" s="34">
        <v>4.8</v>
      </c>
      <c r="F7" s="34">
        <v>3.1</v>
      </c>
      <c r="G7" s="34">
        <v>4.5</v>
      </c>
      <c r="H7" s="34">
        <v>4.9000000000000004</v>
      </c>
      <c r="I7" s="34">
        <v>3.8</v>
      </c>
      <c r="J7" s="34">
        <v>3.7</v>
      </c>
      <c r="K7" s="34">
        <v>4.9000000000000004</v>
      </c>
      <c r="L7" s="34">
        <v>4.333333333333333</v>
      </c>
      <c r="M7" s="35">
        <v>3.5</v>
      </c>
      <c r="N7" s="83" t="s">
        <v>39</v>
      </c>
      <c r="O7" s="31">
        <f t="shared" si="0"/>
        <v>4.2433333333333332</v>
      </c>
      <c r="P7" s="32">
        <f t="shared" si="1"/>
        <v>0.84866666666666668</v>
      </c>
      <c r="R7"/>
    </row>
    <row r="8" spans="1:18" ht="15" x14ac:dyDescent="0.25">
      <c r="A8" s="26">
        <v>7</v>
      </c>
      <c r="B8" s="27" t="s">
        <v>42</v>
      </c>
      <c r="C8" s="78" t="s">
        <v>41</v>
      </c>
      <c r="D8" s="33">
        <v>4.5</v>
      </c>
      <c r="E8" s="34">
        <v>3.9</v>
      </c>
      <c r="F8" s="34">
        <v>3.2</v>
      </c>
      <c r="G8" s="34">
        <v>4.5</v>
      </c>
      <c r="H8" s="34">
        <v>4.8</v>
      </c>
      <c r="I8" s="34">
        <v>3.9</v>
      </c>
      <c r="J8" s="34">
        <v>3.5</v>
      </c>
      <c r="K8" s="34">
        <v>4.5</v>
      </c>
      <c r="L8" s="34">
        <v>5</v>
      </c>
      <c r="M8" s="35">
        <v>3.8</v>
      </c>
      <c r="N8" s="78" t="s">
        <v>41</v>
      </c>
      <c r="O8" s="31">
        <f t="shared" si="0"/>
        <v>4.1599999999999993</v>
      </c>
      <c r="P8" s="32">
        <f t="shared" si="1"/>
        <v>0.83199999999999985</v>
      </c>
      <c r="R8"/>
    </row>
    <row r="9" spans="1:18" ht="15" x14ac:dyDescent="0.25">
      <c r="A9" s="26">
        <v>8</v>
      </c>
      <c r="B9" s="27" t="s">
        <v>105</v>
      </c>
      <c r="C9" s="84" t="s">
        <v>106</v>
      </c>
      <c r="D9" s="36">
        <v>3.9</v>
      </c>
      <c r="E9" s="37">
        <v>4.8</v>
      </c>
      <c r="F9" s="37">
        <v>3</v>
      </c>
      <c r="G9" s="37">
        <v>3.5</v>
      </c>
      <c r="H9" s="37">
        <v>3.5</v>
      </c>
      <c r="I9" s="37">
        <v>3.5</v>
      </c>
      <c r="J9" s="37">
        <v>4.2</v>
      </c>
      <c r="K9" s="37">
        <v>3.4</v>
      </c>
      <c r="L9" s="37">
        <v>4.9000000000000004</v>
      </c>
      <c r="M9" s="38">
        <v>4.2</v>
      </c>
      <c r="N9" s="84" t="s">
        <v>106</v>
      </c>
      <c r="O9" s="31">
        <f t="shared" si="0"/>
        <v>3.8899999999999997</v>
      </c>
      <c r="P9" s="32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39" t="s">
        <v>45</v>
      </c>
      <c r="D11" s="40">
        <f t="shared" ref="D11:M11" si="2">AVERAGE(D2:D10)</f>
        <v>4.5333333333333332</v>
      </c>
      <c r="E11" s="40">
        <f t="shared" si="2"/>
        <v>4.5874999999999995</v>
      </c>
      <c r="F11" s="40">
        <f t="shared" si="2"/>
        <v>3.753571428571429</v>
      </c>
      <c r="G11" s="40">
        <f t="shared" si="2"/>
        <v>4.25</v>
      </c>
      <c r="H11" s="40">
        <f t="shared" si="2"/>
        <v>4.3125</v>
      </c>
      <c r="I11" s="40">
        <f t="shared" si="2"/>
        <v>3.875</v>
      </c>
      <c r="J11" s="40">
        <f t="shared" si="2"/>
        <v>4.2583333333333337</v>
      </c>
      <c r="K11" s="40">
        <f t="shared" si="2"/>
        <v>4.4874999999999998</v>
      </c>
      <c r="L11" s="40">
        <f t="shared" si="2"/>
        <v>4.4458333333333329</v>
      </c>
      <c r="M11" s="40">
        <f t="shared" si="2"/>
        <v>4.3125</v>
      </c>
      <c r="O11" s="31">
        <f>AVERAGE(D2:M9)</f>
        <v>4.2816071428571423</v>
      </c>
      <c r="P11" s="32">
        <f>O11/$C$1</f>
        <v>0.85632142857142846</v>
      </c>
      <c r="R11"/>
    </row>
    <row r="12" spans="1:18" ht="15" x14ac:dyDescent="0.25">
      <c r="B12" s="85" t="s">
        <v>107</v>
      </c>
      <c r="C12"/>
      <c r="D12" s="86">
        <f>SUM(D2:D9)</f>
        <v>36.266666666666666</v>
      </c>
      <c r="E12" s="86">
        <f t="shared" ref="E12:M12" si="3">SUM(E2:E9)</f>
        <v>36.699999999999996</v>
      </c>
      <c r="F12" s="86">
        <f t="shared" si="3"/>
        <v>30.028571428571432</v>
      </c>
      <c r="G12" s="86">
        <f t="shared" si="3"/>
        <v>34</v>
      </c>
      <c r="H12" s="86">
        <f t="shared" si="3"/>
        <v>34.5</v>
      </c>
      <c r="I12" s="86">
        <f t="shared" si="3"/>
        <v>31</v>
      </c>
      <c r="J12" s="86">
        <f t="shared" si="3"/>
        <v>34.06666666666667</v>
      </c>
      <c r="K12" s="86">
        <f t="shared" si="3"/>
        <v>35.9</v>
      </c>
      <c r="L12" s="86">
        <f t="shared" si="3"/>
        <v>35.566666666666663</v>
      </c>
      <c r="M12" s="86">
        <f t="shared" si="3"/>
        <v>34.5</v>
      </c>
      <c r="O12" s="31">
        <f>SUM(D12:M12)</f>
        <v>342.52857142857141</v>
      </c>
      <c r="P12" s="89">
        <f>O12/($C$1*COUNTA(B2:B9)*COUNTA(D1:U1))</f>
        <v>0.85632142857142857</v>
      </c>
      <c r="R12"/>
    </row>
    <row r="13" spans="1:18" ht="15" x14ac:dyDescent="0.25">
      <c r="B13" s="87" t="s">
        <v>108</v>
      </c>
      <c r="C13"/>
      <c r="D13" s="88">
        <f>D12/($C$1*COUNTA($B$2:$B$9))</f>
        <v>0.90666666666666662</v>
      </c>
      <c r="E13" s="88">
        <f t="shared" ref="E13:M13" si="4">E12/($C$1*COUNTA($B$2:$B$9))</f>
        <v>0.91749999999999987</v>
      </c>
      <c r="F13" s="88">
        <f t="shared" si="4"/>
        <v>0.75071428571428578</v>
      </c>
      <c r="G13" s="88">
        <f t="shared" si="4"/>
        <v>0.85</v>
      </c>
      <c r="H13" s="88">
        <f t="shared" si="4"/>
        <v>0.86250000000000004</v>
      </c>
      <c r="I13" s="88">
        <f t="shared" si="4"/>
        <v>0.77500000000000002</v>
      </c>
      <c r="J13" s="88">
        <f t="shared" si="4"/>
        <v>0.85166666666666679</v>
      </c>
      <c r="K13" s="88">
        <f t="shared" si="4"/>
        <v>0.89749999999999996</v>
      </c>
      <c r="L13" s="88">
        <f t="shared" si="4"/>
        <v>0.88916666666666655</v>
      </c>
      <c r="M13" s="88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C1" sqref="C1"/>
    </sheetView>
  </sheetViews>
  <sheetFormatPr baseColWidth="10" defaultRowHeight="15" x14ac:dyDescent="0.25"/>
  <sheetData>
    <row r="3" spans="1:2" x14ac:dyDescent="0.25">
      <c r="A3" s="101" t="s">
        <v>109</v>
      </c>
      <c r="B3" s="102"/>
    </row>
    <row r="4" spans="1:2" x14ac:dyDescent="0.25">
      <c r="A4" s="101"/>
      <c r="B4" s="102"/>
    </row>
    <row r="5" spans="1:2" x14ac:dyDescent="0.25">
      <c r="A5" s="101"/>
      <c r="B5" s="102"/>
    </row>
    <row r="6" spans="1:2" x14ac:dyDescent="0.25">
      <c r="A6" s="101" t="s">
        <v>110</v>
      </c>
      <c r="B6" s="102"/>
    </row>
    <row r="7" spans="1:2" x14ac:dyDescent="0.25">
      <c r="A7" s="101"/>
      <c r="B7" s="102"/>
    </row>
    <row r="8" spans="1:2" x14ac:dyDescent="0.25">
      <c r="A8" s="101"/>
      <c r="B8" s="102"/>
    </row>
    <row r="9" spans="1:2" x14ac:dyDescent="0.25">
      <c r="A9" s="101" t="s">
        <v>111</v>
      </c>
      <c r="B9" s="102"/>
    </row>
    <row r="10" spans="1:2" x14ac:dyDescent="0.25">
      <c r="A10" s="101"/>
      <c r="B10" s="102"/>
    </row>
    <row r="11" spans="1:2" x14ac:dyDescent="0.25">
      <c r="A11" s="101"/>
      <c r="B11" s="102"/>
    </row>
    <row r="12" spans="1:2" x14ac:dyDescent="0.25">
      <c r="A12" s="101" t="s">
        <v>115</v>
      </c>
      <c r="B12" s="102"/>
    </row>
    <row r="13" spans="1:2" x14ac:dyDescent="0.25">
      <c r="A13" s="101"/>
      <c r="B13" s="102"/>
    </row>
    <row r="14" spans="1:2" x14ac:dyDescent="0.25">
      <c r="A14" s="101"/>
      <c r="B14" s="102"/>
    </row>
    <row r="15" spans="1:2" x14ac:dyDescent="0.25">
      <c r="A15" s="101" t="s">
        <v>116</v>
      </c>
      <c r="B15" s="102"/>
    </row>
    <row r="16" spans="1:2" x14ac:dyDescent="0.25">
      <c r="A16" s="101"/>
      <c r="B16" s="102"/>
    </row>
    <row r="17" spans="1:2" x14ac:dyDescent="0.25">
      <c r="A17" s="101"/>
      <c r="B17" s="102"/>
    </row>
    <row r="18" spans="1:2" x14ac:dyDescent="0.25">
      <c r="A18" s="101" t="s">
        <v>112</v>
      </c>
      <c r="B18" s="102"/>
    </row>
    <row r="19" spans="1:2" x14ac:dyDescent="0.25">
      <c r="A19" s="101"/>
      <c r="B19" s="102"/>
    </row>
    <row r="20" spans="1:2" x14ac:dyDescent="0.25">
      <c r="A20" s="101"/>
      <c r="B20" s="102"/>
    </row>
    <row r="21" spans="1:2" x14ac:dyDescent="0.25">
      <c r="A21" s="101" t="s">
        <v>113</v>
      </c>
      <c r="B21" s="102"/>
    </row>
    <row r="22" spans="1:2" x14ac:dyDescent="0.25">
      <c r="A22" s="101"/>
      <c r="B22" s="102"/>
    </row>
    <row r="23" spans="1:2" x14ac:dyDescent="0.25">
      <c r="A23" s="101"/>
      <c r="B23" s="102"/>
    </row>
    <row r="24" spans="1:2" x14ac:dyDescent="0.25">
      <c r="A24" s="101" t="s">
        <v>114</v>
      </c>
      <c r="B24" s="102"/>
    </row>
    <row r="25" spans="1:2" x14ac:dyDescent="0.25">
      <c r="A25" s="101"/>
      <c r="B25" s="102"/>
    </row>
    <row r="26" spans="1:2" x14ac:dyDescent="0.25">
      <c r="A26" s="101"/>
      <c r="B26" s="102"/>
    </row>
  </sheetData>
  <mergeCells count="16">
    <mergeCell ref="A3:A5"/>
    <mergeCell ref="B3:B5"/>
    <mergeCell ref="A6:A8"/>
    <mergeCell ref="B6:B8"/>
    <mergeCell ref="A9:A11"/>
    <mergeCell ref="B9:B11"/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A5" sqref="A5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0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61</v>
      </c>
    </row>
    <row r="2" spans="1:12" ht="15.75" thickBot="1" x14ac:dyDescent="0.3">
      <c r="A2" s="5"/>
    </row>
    <row r="3" spans="1:12" ht="16.5" customHeight="1" thickTop="1" thickBot="1" x14ac:dyDescent="0.3">
      <c r="A3" s="103" t="s">
        <v>13</v>
      </c>
      <c r="B3" s="103"/>
      <c r="D3" s="109" t="s">
        <v>14</v>
      </c>
      <c r="E3" s="109"/>
      <c r="G3" s="103" t="s">
        <v>15</v>
      </c>
      <c r="H3" s="103"/>
      <c r="J3" s="103" t="s">
        <v>16</v>
      </c>
      <c r="K3" s="103"/>
      <c r="L3" s="103"/>
    </row>
    <row r="4" spans="1:12" ht="16.5" thickTop="1" thickBot="1" x14ac:dyDescent="0.3">
      <c r="A4" s="41" t="s">
        <v>27</v>
      </c>
      <c r="B4" s="68" t="s">
        <v>46</v>
      </c>
      <c r="D4" s="109"/>
      <c r="E4" s="109"/>
      <c r="G4" s="110"/>
      <c r="H4" s="111"/>
      <c r="J4" s="65"/>
      <c r="K4" s="66"/>
      <c r="L4" s="67"/>
    </row>
    <row r="5" spans="1:12" ht="15.75" thickTop="1" x14ac:dyDescent="0.25">
      <c r="D5" s="104" t="s">
        <v>51</v>
      </c>
      <c r="E5" s="105"/>
    </row>
    <row r="6" spans="1:12" x14ac:dyDescent="0.25">
      <c r="D6" s="57" t="s">
        <v>52</v>
      </c>
      <c r="E6" s="58" t="s">
        <v>53</v>
      </c>
      <c r="K6" s="6"/>
    </row>
    <row r="7" spans="1:12" ht="15.75" thickBot="1" x14ac:dyDescent="0.3">
      <c r="D7" s="59" t="s">
        <v>54</v>
      </c>
      <c r="E7" s="60" t="s">
        <v>55</v>
      </c>
    </row>
    <row r="8" spans="1:12" ht="16.5" thickTop="1" thickBot="1" x14ac:dyDescent="0.3">
      <c r="D8" s="59" t="s">
        <v>62</v>
      </c>
      <c r="E8" s="60" t="s">
        <v>62</v>
      </c>
      <c r="J8" s="103" t="s">
        <v>17</v>
      </c>
      <c r="K8" s="103"/>
      <c r="L8" s="103"/>
    </row>
    <row r="9" spans="1:12" ht="15.75" thickTop="1" x14ac:dyDescent="0.25">
      <c r="D9" s="69" t="s">
        <v>63</v>
      </c>
      <c r="E9" s="70" t="s">
        <v>64</v>
      </c>
      <c r="J9" s="106" t="s">
        <v>26</v>
      </c>
      <c r="K9" s="107"/>
      <c r="L9" s="108"/>
    </row>
    <row r="10" spans="1:12" x14ac:dyDescent="0.25">
      <c r="D10" s="59" t="s">
        <v>56</v>
      </c>
      <c r="E10" s="60" t="s">
        <v>65</v>
      </c>
      <c r="J10" s="73" t="s">
        <v>99</v>
      </c>
      <c r="K10" s="75" t="s">
        <v>100</v>
      </c>
      <c r="L10" s="75" t="s">
        <v>101</v>
      </c>
    </row>
    <row r="11" spans="1:12" x14ac:dyDescent="0.25">
      <c r="D11" s="59" t="s">
        <v>57</v>
      </c>
      <c r="E11" s="60" t="s">
        <v>66</v>
      </c>
      <c r="J11" s="16" t="s">
        <v>27</v>
      </c>
      <c r="K11" s="17" t="s">
        <v>19</v>
      </c>
      <c r="L11" s="18" t="s">
        <v>28</v>
      </c>
    </row>
    <row r="12" spans="1:12" x14ac:dyDescent="0.25">
      <c r="D12" s="59" t="s">
        <v>62</v>
      </c>
      <c r="E12" s="60" t="s">
        <v>62</v>
      </c>
      <c r="J12" s="74"/>
      <c r="K12" s="15" t="s">
        <v>20</v>
      </c>
      <c r="L12" s="19" t="s">
        <v>28</v>
      </c>
    </row>
    <row r="13" spans="1:12" x14ac:dyDescent="0.25">
      <c r="D13" s="69" t="s">
        <v>67</v>
      </c>
      <c r="E13" s="70" t="s">
        <v>68</v>
      </c>
    </row>
    <row r="14" spans="1:12" x14ac:dyDescent="0.25">
      <c r="D14" s="61" t="s">
        <v>69</v>
      </c>
      <c r="E14" s="60" t="s">
        <v>58</v>
      </c>
    </row>
    <row r="15" spans="1:12" x14ac:dyDescent="0.25">
      <c r="D15" s="61" t="s">
        <v>70</v>
      </c>
      <c r="E15" s="62" t="s">
        <v>59</v>
      </c>
    </row>
    <row r="16" spans="1:12" x14ac:dyDescent="0.25">
      <c r="D16" s="61" t="s">
        <v>62</v>
      </c>
      <c r="E16" s="62" t="s">
        <v>62</v>
      </c>
    </row>
    <row r="17" spans="4:5" x14ac:dyDescent="0.25">
      <c r="D17" s="69" t="s">
        <v>71</v>
      </c>
      <c r="E17" s="70" t="s">
        <v>60</v>
      </c>
    </row>
    <row r="18" spans="4:5" x14ac:dyDescent="0.25">
      <c r="D18" s="61" t="s">
        <v>72</v>
      </c>
      <c r="E18" s="60" t="s">
        <v>73</v>
      </c>
    </row>
    <row r="19" spans="4:5" x14ac:dyDescent="0.25">
      <c r="D19" s="61" t="s">
        <v>74</v>
      </c>
      <c r="E19" s="62" t="s">
        <v>75</v>
      </c>
    </row>
    <row r="20" spans="4:5" x14ac:dyDescent="0.25">
      <c r="D20" s="61" t="s">
        <v>62</v>
      </c>
      <c r="E20" s="62" t="s">
        <v>62</v>
      </c>
    </row>
    <row r="21" spans="4:5" x14ac:dyDescent="0.25">
      <c r="D21" s="69" t="s">
        <v>76</v>
      </c>
      <c r="E21" s="70" t="s">
        <v>77</v>
      </c>
    </row>
    <row r="22" spans="4:5" x14ac:dyDescent="0.25">
      <c r="D22" s="61" t="s">
        <v>78</v>
      </c>
      <c r="E22" s="60" t="s">
        <v>79</v>
      </c>
    </row>
    <row r="23" spans="4:5" x14ac:dyDescent="0.25">
      <c r="D23" s="61" t="s">
        <v>80</v>
      </c>
      <c r="E23" s="60" t="s">
        <v>81</v>
      </c>
    </row>
    <row r="24" spans="4:5" x14ac:dyDescent="0.25">
      <c r="D24" s="61" t="s">
        <v>62</v>
      </c>
      <c r="E24" s="62" t="s">
        <v>62</v>
      </c>
    </row>
    <row r="25" spans="4:5" x14ac:dyDescent="0.25">
      <c r="D25" s="69" t="s">
        <v>82</v>
      </c>
      <c r="E25" s="70" t="s">
        <v>83</v>
      </c>
    </row>
    <row r="26" spans="4:5" x14ac:dyDescent="0.25">
      <c r="D26" s="59" t="s">
        <v>84</v>
      </c>
      <c r="E26" s="60" t="s">
        <v>85</v>
      </c>
    </row>
    <row r="27" spans="4:5" x14ac:dyDescent="0.25">
      <c r="D27" s="61" t="s">
        <v>86</v>
      </c>
      <c r="E27" s="62" t="s">
        <v>87</v>
      </c>
    </row>
    <row r="28" spans="4:5" x14ac:dyDescent="0.25">
      <c r="D28" s="61" t="s">
        <v>88</v>
      </c>
      <c r="E28" s="62" t="s">
        <v>89</v>
      </c>
    </row>
    <row r="29" spans="4:5" x14ac:dyDescent="0.25">
      <c r="D29" s="63" t="s">
        <v>90</v>
      </c>
      <c r="E29" s="64" t="s">
        <v>91</v>
      </c>
    </row>
    <row r="30" spans="4:5" x14ac:dyDescent="0.25">
      <c r="D30" s="104" t="s">
        <v>92</v>
      </c>
      <c r="E30" s="105"/>
    </row>
    <row r="31" spans="4:5" x14ac:dyDescent="0.25">
      <c r="D31" s="71" t="s">
        <v>93</v>
      </c>
      <c r="E31" s="72" t="s">
        <v>94</v>
      </c>
    </row>
    <row r="32" spans="4:5" x14ac:dyDescent="0.25">
      <c r="D32" s="61" t="s">
        <v>95</v>
      </c>
      <c r="E32" s="62" t="s">
        <v>96</v>
      </c>
    </row>
    <row r="33" spans="4:5" x14ac:dyDescent="0.25">
      <c r="D33" s="63" t="s">
        <v>97</v>
      </c>
      <c r="E33" s="64" t="s">
        <v>98</v>
      </c>
    </row>
  </sheetData>
  <mergeCells count="9">
    <mergeCell ref="J3:L3"/>
    <mergeCell ref="J8:L8"/>
    <mergeCell ref="D30:E30"/>
    <mergeCell ref="J9:L9"/>
    <mergeCell ref="A3:B3"/>
    <mergeCell ref="D3:E4"/>
    <mergeCell ref="G3:H3"/>
    <mergeCell ref="G4:H4"/>
    <mergeCell ref="D5:E5"/>
  </mergeCells>
  <pageMargins left="0.25" right="0.25" top="0.75" bottom="0.75" header="0.3" footer="0.3"/>
  <pageSetup paperSize="5" scale="59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D_Ventes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2014-08-17T19:34:25Z</cp:lastPrinted>
  <dcterms:created xsi:type="dcterms:W3CDTF">2014-02-09T18:23:19Z</dcterms:created>
  <dcterms:modified xsi:type="dcterms:W3CDTF">2014-10-19T19:14:47Z</dcterms:modified>
</cp:coreProperties>
</file>