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emos-4\"/>
    </mc:Choice>
  </mc:AlternateContent>
  <bookViews>
    <workbookView xWindow="0" yWindow="0" windowWidth="19140" windowHeight="7365"/>
  </bookViews>
  <sheets>
    <sheet name="Données" sheetId="11" r:id="rId1"/>
    <sheet name="DonnéesFinal" sheetId="14" r:id="rId2"/>
    <sheet name="INDEX_REFERENCE" sheetId="10" r:id="rId3"/>
    <sheet name="Schéma" sheetId="12" r:id="rId4"/>
    <sheet name="Paramètres" sheetId="13" r:id="rId5"/>
  </sheets>
  <definedNames>
    <definedName name="C_NoCol">INDEX_REFERENCE!$F$16</definedName>
    <definedName name="C_NoLigne">INDEX_REFERENCE!$E$16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4" l="1"/>
  <c r="G18" i="10" l="1"/>
  <c r="G17" i="10"/>
  <c r="G16" i="10"/>
  <c r="G8" i="10"/>
  <c r="G9" i="10"/>
  <c r="G10" i="10"/>
  <c r="G11" i="10"/>
  <c r="G12" i="10"/>
  <c r="G13" i="10"/>
  <c r="G14" i="10"/>
  <c r="G15" i="10"/>
  <c r="G7" i="10"/>
  <c r="G3" i="10"/>
  <c r="C12" i="10"/>
  <c r="G22" i="10"/>
  <c r="G21" i="10"/>
  <c r="G20" i="10"/>
  <c r="G23" i="10"/>
  <c r="G19" i="10"/>
  <c r="G6" i="10"/>
  <c r="G5" i="10"/>
  <c r="G4" i="10"/>
  <c r="G2" i="10"/>
</calcChain>
</file>

<file path=xl/sharedStrings.xml><?xml version="1.0" encoding="utf-8"?>
<sst xmlns="http://schemas.openxmlformats.org/spreadsheetml/2006/main" count="125" uniqueCount="92">
  <si>
    <t>Pommes</t>
  </si>
  <si>
    <t>Citrons</t>
  </si>
  <si>
    <t>Bananes</t>
  </si>
  <si>
    <t>Poires</t>
  </si>
  <si>
    <t>Fruit</t>
  </si>
  <si>
    <t>Prix</t>
  </si>
  <si>
    <t>Nombre</t>
  </si>
  <si>
    <t>Oranges</t>
  </si>
  <si>
    <t>Amandes</t>
  </si>
  <si>
    <t>Noix de cajou</t>
  </si>
  <si>
    <t>Cacahuètes</t>
  </si>
  <si>
    <t>Noix</t>
  </si>
  <si>
    <t>Ligne</t>
  </si>
  <si>
    <t>Colonne</t>
  </si>
  <si>
    <t>texte</t>
  </si>
  <si>
    <t>Résultat</t>
  </si>
  <si>
    <t>La fonction</t>
  </si>
  <si>
    <t>Ok ou Cause de l'erreur</t>
  </si>
  <si>
    <t>Cantaloup</t>
  </si>
  <si>
    <t>=INDEX($A$2:$C$6;2;3)</t>
  </si>
  <si>
    <t>=INDEX($A$2:$C$6;E7;F7)</t>
  </si>
  <si>
    <t>=INDEX($A$2:$C$6;E8;F8)</t>
  </si>
  <si>
    <t>=INDEX($A$2:$C$6;E9;F9)</t>
  </si>
  <si>
    <t>=INDEX($A$2:$C$6;1)</t>
  </si>
  <si>
    <t>=INDEX($A$2:$C$6;1;)</t>
  </si>
  <si>
    <t>=INDEX($A$2:$C$6;1;0)</t>
  </si>
  <si>
    <t>=INDEX($A$2:$C$6;E10;F10)</t>
  </si>
  <si>
    <t>=INDEX($A$2:$C$6;E11;F11)</t>
  </si>
  <si>
    <t>=INDEX($A$2:$C$6;E12;F12)</t>
  </si>
  <si>
    <t>=INDEX($A$2:$C$6;0;1)</t>
  </si>
  <si>
    <t>=INDEX($A$2:$C$6;E13;F13)</t>
  </si>
  <si>
    <t>=INDEX($A$2:$C$6;C_NoCol;C_NoLigne)</t>
  </si>
  <si>
    <t>=INDEX($A$2:$C$6;E18;F18)</t>
  </si>
  <si>
    <t>=SOMME(INDEX($A$2:$C$11;0;3;1))</t>
  </si>
  <si>
    <t>=SOMME(B2:INDEX($A$2:$C$6;5;2))</t>
  </si>
  <si>
    <t>OK - No colonne et ligne dans la fonction</t>
  </si>
  <si>
    <t>no ligne à 0</t>
  </si>
  <si>
    <t>OK - référence à des cellules pour les No colonne et ligne</t>
  </si>
  <si>
    <t>no ligne vide</t>
  </si>
  <si>
    <t>no ligne valeur numérique négative</t>
  </si>
  <si>
    <t>no colonne vide</t>
  </si>
  <si>
    <t>no colonne à 0</t>
  </si>
  <si>
    <t>no colonne valeur numérique négative</t>
  </si>
  <si>
    <t>mauvais nom inscrit dans la fonction</t>
  </si>
  <si>
    <t>se réfère à du texte</t>
  </si>
  <si>
    <t>OK - 2 plages de matrice</t>
  </si>
  <si>
    <t>Ok - matrice d'une colonne seulement, pas de no ligne</t>
  </si>
  <si>
    <t>=INDEX($A$2:$C$6;E14;F14)</t>
  </si>
  <si>
    <t>=INDEX($A$2:$C$6;E15;F15)</t>
  </si>
  <si>
    <t>no colonne valeur + élevée que le nombre de ligne</t>
  </si>
  <si>
    <t>no ligne valeur + élevée que le nombre de ligne</t>
  </si>
  <si>
    <t>matrice d'une colonne; no ligne valeur + élevée que le nombre de ligne</t>
  </si>
  <si>
    <t>total:</t>
  </si>
  <si>
    <t>matrice de plus d'une colonne et ligne; no colonne manquant</t>
  </si>
  <si>
    <t>matrice de plus d'une colonne et ligne; no colonne absent après «;»</t>
  </si>
  <si>
    <t>no ligne à 0, renvoie une mauvaise information (affiche la dernière)</t>
  </si>
  <si>
    <t>=INDEX((A1:C6;A8:C11);F19;E19;2)</t>
  </si>
  <si>
    <t>=INDEX($A$2:$A$6;F20)</t>
  </si>
  <si>
    <t>=INDEX($A$2:$A$6;F21;E21)</t>
  </si>
  <si>
    <t>=INDEX($A$2:$C$6;C_NoLigne;C_Collonne)</t>
  </si>
  <si>
    <t>OK - fonction SOMME de C1:C6</t>
  </si>
  <si>
    <t>OK - fonction SOMME de B2 à B6</t>
  </si>
  <si>
    <t>OK - no colonne et no ligne cellules nommées</t>
  </si>
  <si>
    <t>Nombre d'heures de travail</t>
  </si>
  <si>
    <t>Nom</t>
  </si>
  <si>
    <t>NoEmpl</t>
  </si>
  <si>
    <t>Semaine 1</t>
  </si>
  <si>
    <t>Semaine 2</t>
  </si>
  <si>
    <t>Semaine 3</t>
  </si>
  <si>
    <t>Semaine 4</t>
  </si>
  <si>
    <t>Pierre</t>
  </si>
  <si>
    <t>Josée</t>
  </si>
  <si>
    <t>Catherine</t>
  </si>
  <si>
    <t>Simon</t>
  </si>
  <si>
    <t>Marie</t>
  </si>
  <si>
    <t>Thomas</t>
  </si>
  <si>
    <t>Madeleine</t>
  </si>
  <si>
    <t>Luc</t>
  </si>
  <si>
    <t>Romain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</si>
  <si>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a été </t>
    </r>
    <r>
      <rPr>
        <b/>
        <i/>
        <sz val="10"/>
        <color theme="1"/>
        <rFont val="Arial Narrow"/>
        <family val="2"/>
      </rPr>
      <t>créé</t>
    </r>
    <r>
      <rPr>
        <i/>
        <sz val="10"/>
        <color theme="1"/>
        <rFont val="Arial Narrow"/>
        <family val="2"/>
      </rPr>
      <t xml:space="preserve"> dans ce classeur</t>
    </r>
  </si>
  <si>
    <t>Liste des noms</t>
  </si>
  <si>
    <t>Liste des adresses et leur formules respectives</t>
  </si>
  <si>
    <t>Syntaxe de fonctions</t>
  </si>
  <si>
    <t>C_NoLigne</t>
  </si>
  <si>
    <t>C_NoCol</t>
  </si>
  <si>
    <t>=INDEX_REFERENCE!$F$16</t>
  </si>
  <si>
    <t>=INDEX_REFERENCE!$E$16</t>
  </si>
  <si>
    <t>=INDEX(A3:F11;3;2)</t>
  </si>
  <si>
    <t>Feuille DonnéesFinal</t>
  </si>
  <si>
    <t xml:space="preserve">=INDEX(A3:F11;3:2) </t>
  </si>
  <si>
    <t xml:space="preserve">INDEX(matrice;no_lign;[no_col]) </t>
  </si>
  <si>
    <t>B15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</si>
</sst>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13" applyNumberFormat="0" applyAlignment="0" applyProtection="0"/>
    <xf numFmtId="0" fontId="1" fillId="0" borderId="14" applyNumberFormat="0" applyFill="0" applyAlignment="0" applyProtection="0"/>
  </cellStyleXfs>
  <cellXfs count="71">
    <xf numFmtId="0" fontId="0" fillId="0" borderId="0" xfId="0"/>
    <xf numFmtId="0" fontId="0" fillId="0" borderId="0" xfId="0" quotePrefix="1"/>
    <xf numFmtId="0" fontId="0" fillId="0" borderId="0" xfId="0" applyAlignment="1">
      <alignment vertical="center" wrapText="1"/>
    </xf>
    <xf numFmtId="20" fontId="0" fillId="0" borderId="0" xfId="0" applyNumberFormat="1"/>
    <xf numFmtId="0" fontId="1" fillId="0" borderId="0" xfId="0" applyFont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quotePrefix="1" applyBorder="1"/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8" xfId="0" quotePrefix="1" applyBorder="1"/>
    <xf numFmtId="0" fontId="0" fillId="0" borderId="7" xfId="0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quotePrefix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9" xfId="0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0" fillId="0" borderId="16" xfId="0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4" fillId="0" borderId="0" xfId="0" applyFont="1"/>
    <xf numFmtId="0" fontId="6" fillId="0" borderId="3" xfId="0" applyFont="1" applyBorder="1"/>
    <xf numFmtId="0" fontId="0" fillId="0" borderId="0" xfId="0" applyBorder="1"/>
    <xf numFmtId="0" fontId="2" fillId="0" borderId="0" xfId="0" applyFont="1" applyBorder="1"/>
    <xf numFmtId="0" fontId="6" fillId="0" borderId="1" xfId="0" applyFont="1" applyBorder="1"/>
    <xf numFmtId="0" fontId="6" fillId="0" borderId="4" xfId="0" applyFont="1" applyBorder="1"/>
    <xf numFmtId="0" fontId="6" fillId="0" borderId="6" xfId="0" applyFont="1" applyBorder="1"/>
    <xf numFmtId="0" fontId="6" fillId="0" borderId="31" xfId="0" quotePrefix="1" applyFont="1" applyBorder="1"/>
    <xf numFmtId="0" fontId="6" fillId="0" borderId="30" xfId="0" applyFont="1" applyBorder="1" applyAlignment="1">
      <alignment horizontal="center"/>
    </xf>
    <xf numFmtId="0" fontId="2" fillId="0" borderId="0" xfId="0" quotePrefix="1" applyFont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3" fillId="2" borderId="13" xfId="1" applyAlignment="1">
      <alignment horizontal="center" vertical="center"/>
    </xf>
    <xf numFmtId="0" fontId="3" fillId="2" borderId="29" xfId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1" fillId="0" borderId="14" xfId="2" applyFont="1"/>
  </cellXfs>
  <cellStyles count="3">
    <cellStyle name="Normal" xfId="0" builtinId="0"/>
    <cellStyle name="Total" xfId="2" builtinId="25"/>
    <cellStyle name="Vérification" xfId="1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</xdr:row>
      <xdr:rowOff>0</xdr:rowOff>
    </xdr:from>
    <xdr:to>
      <xdr:col>5</xdr:col>
      <xdr:colOff>749300</xdr:colOff>
      <xdr:row>10</xdr:row>
      <xdr:rowOff>177800</xdr:rowOff>
    </xdr:to>
    <xdr:sp macro="" textlink="">
      <xdr:nvSpPr>
        <xdr:cNvPr id="2" name="Rectangle 1"/>
        <xdr:cNvSpPr/>
      </xdr:nvSpPr>
      <xdr:spPr>
        <a:xfrm>
          <a:off x="12700" y="190500"/>
          <a:ext cx="4546600" cy="1892300"/>
        </a:xfrm>
        <a:prstGeom prst="rect">
          <a:avLst/>
        </a:prstGeom>
        <a:noFill/>
        <a:ln w="190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0</xdr:col>
      <xdr:colOff>232172</xdr:colOff>
      <xdr:row>0</xdr:row>
      <xdr:rowOff>0</xdr:rowOff>
    </xdr:from>
    <xdr:to>
      <xdr:col>0</xdr:col>
      <xdr:colOff>543355</xdr:colOff>
      <xdr:row>1</xdr:row>
      <xdr:rowOff>46355</xdr:rowOff>
    </xdr:to>
    <xdr:sp macro="" textlink="">
      <xdr:nvSpPr>
        <xdr:cNvPr id="3" name="Flèche vers le bas 2"/>
        <xdr:cNvSpPr/>
      </xdr:nvSpPr>
      <xdr:spPr>
        <a:xfrm>
          <a:off x="232172" y="0"/>
          <a:ext cx="311183" cy="23685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050" b="0">
              <a:effectLst/>
              <a:ea typeface="Calibri" panose="020F0502020204030204" pitchFamily="34" charset="0"/>
              <a:cs typeface="Times New Roman" panose="02020603050405020304" pitchFamily="18" charset="0"/>
            </a:rPr>
            <a:t>1</a:t>
          </a:r>
          <a:endParaRPr lang="fr-CA" sz="900" b="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232172</xdr:colOff>
      <xdr:row>0</xdr:row>
      <xdr:rowOff>0</xdr:rowOff>
    </xdr:from>
    <xdr:to>
      <xdr:col>1</xdr:col>
      <xdr:colOff>543355</xdr:colOff>
      <xdr:row>1</xdr:row>
      <xdr:rowOff>46355</xdr:rowOff>
    </xdr:to>
    <xdr:sp macro="" textlink="">
      <xdr:nvSpPr>
        <xdr:cNvPr id="4" name="Flèche vers le bas 3"/>
        <xdr:cNvSpPr/>
      </xdr:nvSpPr>
      <xdr:spPr>
        <a:xfrm>
          <a:off x="994172" y="0"/>
          <a:ext cx="311183" cy="23685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900" b="0">
              <a:effectLst/>
              <a:ea typeface="Calibri" panose="020F0502020204030204" pitchFamily="34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2</xdr:col>
      <xdr:colOff>232172</xdr:colOff>
      <xdr:row>0</xdr:row>
      <xdr:rowOff>0</xdr:rowOff>
    </xdr:from>
    <xdr:to>
      <xdr:col>2</xdr:col>
      <xdr:colOff>543355</xdr:colOff>
      <xdr:row>1</xdr:row>
      <xdr:rowOff>46355</xdr:rowOff>
    </xdr:to>
    <xdr:sp macro="" textlink="">
      <xdr:nvSpPr>
        <xdr:cNvPr id="5" name="Flèche vers le bas 4"/>
        <xdr:cNvSpPr/>
      </xdr:nvSpPr>
      <xdr:spPr>
        <a:xfrm>
          <a:off x="1756172" y="0"/>
          <a:ext cx="311183" cy="23685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050" b="0">
              <a:effectLst/>
              <a:ea typeface="Calibri" panose="020F0502020204030204" pitchFamily="34" charset="0"/>
              <a:cs typeface="Times New Roman" panose="02020603050405020304" pitchFamily="18" charset="0"/>
            </a:rPr>
            <a:t>3</a:t>
          </a:r>
          <a:endParaRPr lang="fr-CA" sz="900" b="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232172</xdr:colOff>
      <xdr:row>0</xdr:row>
      <xdr:rowOff>0</xdr:rowOff>
    </xdr:from>
    <xdr:to>
      <xdr:col>3</xdr:col>
      <xdr:colOff>543355</xdr:colOff>
      <xdr:row>1</xdr:row>
      <xdr:rowOff>46355</xdr:rowOff>
    </xdr:to>
    <xdr:sp macro="" textlink="">
      <xdr:nvSpPr>
        <xdr:cNvPr id="6" name="Flèche vers le bas 5"/>
        <xdr:cNvSpPr/>
      </xdr:nvSpPr>
      <xdr:spPr>
        <a:xfrm>
          <a:off x="2518172" y="0"/>
          <a:ext cx="311183" cy="23685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050" b="0">
              <a:effectLst/>
              <a:ea typeface="Calibri" panose="020F0502020204030204" pitchFamily="34" charset="0"/>
              <a:cs typeface="Times New Roman" panose="02020603050405020304" pitchFamily="18" charset="0"/>
            </a:rPr>
            <a:t>4</a:t>
          </a:r>
          <a:endParaRPr lang="fr-CA" sz="900" b="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232172</xdr:colOff>
      <xdr:row>0</xdr:row>
      <xdr:rowOff>0</xdr:rowOff>
    </xdr:from>
    <xdr:to>
      <xdr:col>4</xdr:col>
      <xdr:colOff>543355</xdr:colOff>
      <xdr:row>1</xdr:row>
      <xdr:rowOff>46355</xdr:rowOff>
    </xdr:to>
    <xdr:sp macro="" textlink="">
      <xdr:nvSpPr>
        <xdr:cNvPr id="7" name="Flèche vers le bas 6"/>
        <xdr:cNvSpPr/>
      </xdr:nvSpPr>
      <xdr:spPr>
        <a:xfrm>
          <a:off x="3280172" y="0"/>
          <a:ext cx="311183" cy="23685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050" b="0">
              <a:effectLst/>
              <a:ea typeface="Calibri" panose="020F0502020204030204" pitchFamily="34" charset="0"/>
              <a:cs typeface="Times New Roman" panose="02020603050405020304" pitchFamily="18" charset="0"/>
            </a:rPr>
            <a:t>5</a:t>
          </a:r>
          <a:endParaRPr lang="fr-CA" sz="900" b="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232172</xdr:colOff>
      <xdr:row>0</xdr:row>
      <xdr:rowOff>0</xdr:rowOff>
    </xdr:from>
    <xdr:to>
      <xdr:col>5</xdr:col>
      <xdr:colOff>543355</xdr:colOff>
      <xdr:row>1</xdr:row>
      <xdr:rowOff>46355</xdr:rowOff>
    </xdr:to>
    <xdr:sp macro="" textlink="">
      <xdr:nvSpPr>
        <xdr:cNvPr id="8" name="Flèche vers le bas 7"/>
        <xdr:cNvSpPr/>
      </xdr:nvSpPr>
      <xdr:spPr>
        <a:xfrm>
          <a:off x="4042172" y="0"/>
          <a:ext cx="311183" cy="23685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900" b="0">
              <a:effectLst/>
              <a:ea typeface="Calibri" panose="020F0502020204030204" pitchFamily="34" charset="0"/>
              <a:cs typeface="Times New Roman" panose="02020603050405020304" pitchFamily="18" charset="0"/>
            </a:rPr>
            <a:t>6</a:t>
          </a:r>
        </a:p>
      </xdr:txBody>
    </xdr:sp>
    <xdr:clientData/>
  </xdr:twoCellAnchor>
  <xdr:twoCellAnchor>
    <xdr:from>
      <xdr:col>0</xdr:col>
      <xdr:colOff>491729</xdr:colOff>
      <xdr:row>0</xdr:row>
      <xdr:rowOff>188119</xdr:rowOff>
    </xdr:from>
    <xdr:to>
      <xdr:col>1</xdr:col>
      <xdr:colOff>40912</xdr:colOff>
      <xdr:row>2</xdr:row>
      <xdr:rowOff>43974</xdr:rowOff>
    </xdr:to>
    <xdr:sp macro="" textlink="">
      <xdr:nvSpPr>
        <xdr:cNvPr id="9" name="Flèche droite 8"/>
        <xdr:cNvSpPr/>
      </xdr:nvSpPr>
      <xdr:spPr>
        <a:xfrm>
          <a:off x="491729" y="188119"/>
          <a:ext cx="311183" cy="236855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050" b="0">
              <a:effectLst/>
              <a:ea typeface="Calibri" panose="020F0502020204030204" pitchFamily="34" charset="0"/>
              <a:cs typeface="Times New Roman" panose="02020603050405020304" pitchFamily="18" charset="0"/>
            </a:rPr>
            <a:t>1</a:t>
          </a:r>
          <a:endParaRPr lang="fr-CA" sz="900" b="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491729</xdr:colOff>
      <xdr:row>1</xdr:row>
      <xdr:rowOff>161926</xdr:rowOff>
    </xdr:from>
    <xdr:to>
      <xdr:col>1</xdr:col>
      <xdr:colOff>40912</xdr:colOff>
      <xdr:row>3</xdr:row>
      <xdr:rowOff>17781</xdr:rowOff>
    </xdr:to>
    <xdr:sp macro="" textlink="">
      <xdr:nvSpPr>
        <xdr:cNvPr id="10" name="Flèche droite 9"/>
        <xdr:cNvSpPr/>
      </xdr:nvSpPr>
      <xdr:spPr>
        <a:xfrm>
          <a:off x="491729" y="352426"/>
          <a:ext cx="311183" cy="236855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050" b="0">
              <a:effectLst/>
              <a:ea typeface="Calibri" panose="020F0502020204030204" pitchFamily="34" charset="0"/>
              <a:cs typeface="Times New Roman" panose="02020603050405020304" pitchFamily="18" charset="0"/>
            </a:rPr>
            <a:t>2</a:t>
          </a:r>
          <a:endParaRPr lang="fr-CA" sz="900" b="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491729</xdr:colOff>
      <xdr:row>2</xdr:row>
      <xdr:rowOff>135733</xdr:rowOff>
    </xdr:from>
    <xdr:to>
      <xdr:col>1</xdr:col>
      <xdr:colOff>40912</xdr:colOff>
      <xdr:row>3</xdr:row>
      <xdr:rowOff>182088</xdr:rowOff>
    </xdr:to>
    <xdr:sp macro="" textlink="">
      <xdr:nvSpPr>
        <xdr:cNvPr id="11" name="Flèche droite 10"/>
        <xdr:cNvSpPr/>
      </xdr:nvSpPr>
      <xdr:spPr>
        <a:xfrm>
          <a:off x="491729" y="516733"/>
          <a:ext cx="311183" cy="236855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050" b="0">
              <a:effectLst/>
              <a:ea typeface="Calibri" panose="020F0502020204030204" pitchFamily="34" charset="0"/>
              <a:cs typeface="Times New Roman" panose="02020603050405020304" pitchFamily="18" charset="0"/>
            </a:rPr>
            <a:t>3</a:t>
          </a:r>
          <a:endParaRPr lang="fr-CA" sz="900" b="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491729</xdr:colOff>
      <xdr:row>9</xdr:row>
      <xdr:rowOff>151212</xdr:rowOff>
    </xdr:from>
    <xdr:to>
      <xdr:col>1</xdr:col>
      <xdr:colOff>40912</xdr:colOff>
      <xdr:row>10</xdr:row>
      <xdr:rowOff>197567</xdr:rowOff>
    </xdr:to>
    <xdr:sp macro="" textlink="">
      <xdr:nvSpPr>
        <xdr:cNvPr id="12" name="Flèche droite 11"/>
        <xdr:cNvSpPr/>
      </xdr:nvSpPr>
      <xdr:spPr>
        <a:xfrm>
          <a:off x="491729" y="1865712"/>
          <a:ext cx="311183" cy="236855"/>
        </a:xfrm>
        <a:prstGeom prst="rightArrow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050" b="0">
              <a:effectLst/>
              <a:ea typeface="Calibri" panose="020F0502020204030204" pitchFamily="34" charset="0"/>
              <a:cs typeface="Times New Roman" panose="02020603050405020304" pitchFamily="18" charset="0"/>
            </a:rPr>
            <a:t>10</a:t>
          </a:r>
          <a:endParaRPr lang="fr-CA" sz="900" b="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579835</xdr:colOff>
      <xdr:row>4</xdr:row>
      <xdr:rowOff>26196</xdr:rowOff>
    </xdr:from>
    <xdr:to>
      <xdr:col>0</xdr:col>
      <xdr:colOff>710177</xdr:colOff>
      <xdr:row>4</xdr:row>
      <xdr:rowOff>156538</xdr:rowOff>
    </xdr:to>
    <xdr:sp macro="" textlink="">
      <xdr:nvSpPr>
        <xdr:cNvPr id="13" name="Ellipse 12"/>
        <xdr:cNvSpPr/>
      </xdr:nvSpPr>
      <xdr:spPr>
        <a:xfrm>
          <a:off x="579835" y="788196"/>
          <a:ext cx="130342" cy="130342"/>
        </a:xfrm>
        <a:prstGeom prst="ellipse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>
            <a:lnSpc>
              <a:spcPct val="107000"/>
            </a:lnSpc>
            <a:spcAft>
              <a:spcPts val="800"/>
            </a:spcAft>
          </a:pPr>
          <a:endParaRPr lang="fr-CA" sz="1050" b="1">
            <a:solidFill>
              <a:schemeClr val="lt1"/>
            </a:solidFill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579835</xdr:colOff>
      <xdr:row>5</xdr:row>
      <xdr:rowOff>26196</xdr:rowOff>
    </xdr:from>
    <xdr:to>
      <xdr:col>0</xdr:col>
      <xdr:colOff>710177</xdr:colOff>
      <xdr:row>5</xdr:row>
      <xdr:rowOff>156538</xdr:rowOff>
    </xdr:to>
    <xdr:sp macro="" textlink="">
      <xdr:nvSpPr>
        <xdr:cNvPr id="14" name="Ellipse 13"/>
        <xdr:cNvSpPr/>
      </xdr:nvSpPr>
      <xdr:spPr>
        <a:xfrm>
          <a:off x="579835" y="978696"/>
          <a:ext cx="130342" cy="130342"/>
        </a:xfrm>
        <a:prstGeom prst="ellipse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>
            <a:lnSpc>
              <a:spcPct val="107000"/>
            </a:lnSpc>
            <a:spcAft>
              <a:spcPts val="800"/>
            </a:spcAft>
          </a:pPr>
          <a:endParaRPr lang="fr-CA" sz="1050" b="1">
            <a:solidFill>
              <a:schemeClr val="lt1"/>
            </a:solidFill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579835</xdr:colOff>
      <xdr:row>6</xdr:row>
      <xdr:rowOff>26196</xdr:rowOff>
    </xdr:from>
    <xdr:to>
      <xdr:col>0</xdr:col>
      <xdr:colOff>710177</xdr:colOff>
      <xdr:row>6</xdr:row>
      <xdr:rowOff>156538</xdr:rowOff>
    </xdr:to>
    <xdr:sp macro="" textlink="">
      <xdr:nvSpPr>
        <xdr:cNvPr id="15" name="Ellipse 14"/>
        <xdr:cNvSpPr/>
      </xdr:nvSpPr>
      <xdr:spPr>
        <a:xfrm>
          <a:off x="579835" y="1169196"/>
          <a:ext cx="130342" cy="130342"/>
        </a:xfrm>
        <a:prstGeom prst="ellipse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>
            <a:lnSpc>
              <a:spcPct val="107000"/>
            </a:lnSpc>
            <a:spcAft>
              <a:spcPts val="800"/>
            </a:spcAft>
          </a:pPr>
          <a:endParaRPr lang="fr-CA" sz="1050" b="1">
            <a:solidFill>
              <a:schemeClr val="lt1"/>
            </a:solidFill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579835</xdr:colOff>
      <xdr:row>7</xdr:row>
      <xdr:rowOff>26196</xdr:rowOff>
    </xdr:from>
    <xdr:to>
      <xdr:col>0</xdr:col>
      <xdr:colOff>710177</xdr:colOff>
      <xdr:row>7</xdr:row>
      <xdr:rowOff>156538</xdr:rowOff>
    </xdr:to>
    <xdr:sp macro="" textlink="">
      <xdr:nvSpPr>
        <xdr:cNvPr id="16" name="Ellipse 15"/>
        <xdr:cNvSpPr/>
      </xdr:nvSpPr>
      <xdr:spPr>
        <a:xfrm>
          <a:off x="579835" y="1359696"/>
          <a:ext cx="130342" cy="130342"/>
        </a:xfrm>
        <a:prstGeom prst="ellipse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>
            <a:lnSpc>
              <a:spcPct val="107000"/>
            </a:lnSpc>
            <a:spcAft>
              <a:spcPts val="800"/>
            </a:spcAft>
          </a:pPr>
          <a:endParaRPr lang="fr-CA" sz="1050" b="1">
            <a:solidFill>
              <a:schemeClr val="lt1"/>
            </a:solidFill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579835</xdr:colOff>
      <xdr:row>8</xdr:row>
      <xdr:rowOff>26196</xdr:rowOff>
    </xdr:from>
    <xdr:to>
      <xdr:col>0</xdr:col>
      <xdr:colOff>710177</xdr:colOff>
      <xdr:row>8</xdr:row>
      <xdr:rowOff>156538</xdr:rowOff>
    </xdr:to>
    <xdr:sp macro="" textlink="">
      <xdr:nvSpPr>
        <xdr:cNvPr id="17" name="Ellipse 16"/>
        <xdr:cNvSpPr/>
      </xdr:nvSpPr>
      <xdr:spPr>
        <a:xfrm>
          <a:off x="579835" y="1550196"/>
          <a:ext cx="130342" cy="130342"/>
        </a:xfrm>
        <a:prstGeom prst="ellipse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>
            <a:lnSpc>
              <a:spcPct val="107000"/>
            </a:lnSpc>
            <a:spcAft>
              <a:spcPts val="800"/>
            </a:spcAft>
          </a:pPr>
          <a:endParaRPr lang="fr-CA" sz="1050" b="1">
            <a:solidFill>
              <a:schemeClr val="lt1"/>
            </a:solidFill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579835</xdr:colOff>
      <xdr:row>9</xdr:row>
      <xdr:rowOff>26198</xdr:rowOff>
    </xdr:from>
    <xdr:to>
      <xdr:col>0</xdr:col>
      <xdr:colOff>710177</xdr:colOff>
      <xdr:row>9</xdr:row>
      <xdr:rowOff>156540</xdr:rowOff>
    </xdr:to>
    <xdr:sp macro="" textlink="">
      <xdr:nvSpPr>
        <xdr:cNvPr id="18" name="Ellipse 17"/>
        <xdr:cNvSpPr/>
      </xdr:nvSpPr>
      <xdr:spPr>
        <a:xfrm>
          <a:off x="579835" y="1740698"/>
          <a:ext cx="130342" cy="130342"/>
        </a:xfrm>
        <a:prstGeom prst="ellipse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>
            <a:lnSpc>
              <a:spcPct val="107000"/>
            </a:lnSpc>
            <a:spcAft>
              <a:spcPts val="800"/>
            </a:spcAft>
          </a:pPr>
          <a:endParaRPr lang="fr-CA" sz="1050" b="1">
            <a:solidFill>
              <a:schemeClr val="lt1"/>
            </a:solidFill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E33" sqref="E33"/>
    </sheetView>
  </sheetViews>
  <sheetFormatPr baseColWidth="10" defaultRowHeight="15" x14ac:dyDescent="0.25"/>
  <sheetData>
    <row r="1" spans="1:6" x14ac:dyDescent="0.25">
      <c r="A1" s="42"/>
      <c r="B1" s="43"/>
      <c r="C1" s="63" t="s">
        <v>63</v>
      </c>
      <c r="D1" s="64"/>
      <c r="E1" s="64"/>
      <c r="F1" s="65"/>
    </row>
    <row r="2" spans="1:6" x14ac:dyDescent="0.25">
      <c r="A2" s="44" t="s">
        <v>64</v>
      </c>
      <c r="B2" s="39" t="s">
        <v>65</v>
      </c>
      <c r="C2" s="39" t="s">
        <v>66</v>
      </c>
      <c r="D2" s="39" t="s">
        <v>67</v>
      </c>
      <c r="E2" s="39" t="s">
        <v>68</v>
      </c>
      <c r="F2" s="45" t="s">
        <v>69</v>
      </c>
    </row>
    <row r="3" spans="1:6" x14ac:dyDescent="0.25">
      <c r="A3" s="46" t="s">
        <v>70</v>
      </c>
      <c r="B3" s="40">
        <v>101</v>
      </c>
      <c r="C3" s="40">
        <v>40</v>
      </c>
      <c r="D3" s="40">
        <v>39</v>
      </c>
      <c r="E3" s="40">
        <v>41</v>
      </c>
      <c r="F3" s="47">
        <v>39.5</v>
      </c>
    </row>
    <row r="4" spans="1:6" x14ac:dyDescent="0.25">
      <c r="A4" s="48" t="s">
        <v>71</v>
      </c>
      <c r="B4" s="41">
        <v>102</v>
      </c>
      <c r="C4" s="41">
        <v>35</v>
      </c>
      <c r="D4" s="41">
        <v>32</v>
      </c>
      <c r="E4" s="41">
        <v>37</v>
      </c>
      <c r="F4" s="49">
        <v>36</v>
      </c>
    </row>
    <row r="5" spans="1:6" x14ac:dyDescent="0.25">
      <c r="A5" s="48" t="s">
        <v>72</v>
      </c>
      <c r="B5" s="41">
        <v>103</v>
      </c>
      <c r="C5" s="41">
        <v>41</v>
      </c>
      <c r="D5" s="41">
        <v>40</v>
      </c>
      <c r="E5" s="41">
        <v>42</v>
      </c>
      <c r="F5" s="49">
        <v>39</v>
      </c>
    </row>
    <row r="6" spans="1:6" x14ac:dyDescent="0.25">
      <c r="A6" s="48" t="s">
        <v>73</v>
      </c>
      <c r="B6" s="41">
        <v>104</v>
      </c>
      <c r="C6" s="41">
        <v>38</v>
      </c>
      <c r="D6" s="41">
        <v>39</v>
      </c>
      <c r="E6" s="41">
        <v>37</v>
      </c>
      <c r="F6" s="49">
        <v>38.5</v>
      </c>
    </row>
    <row r="7" spans="1:6" x14ac:dyDescent="0.25">
      <c r="A7" s="48" t="s">
        <v>74</v>
      </c>
      <c r="B7" s="41">
        <v>105</v>
      </c>
      <c r="C7" s="41">
        <v>39.5</v>
      </c>
      <c r="D7" s="41">
        <v>40</v>
      </c>
      <c r="E7" s="41">
        <v>40.5</v>
      </c>
      <c r="F7" s="49">
        <v>40</v>
      </c>
    </row>
    <row r="8" spans="1:6" x14ac:dyDescent="0.25">
      <c r="A8" s="48" t="s">
        <v>75</v>
      </c>
      <c r="B8" s="41">
        <v>106</v>
      </c>
      <c r="C8" s="41">
        <v>28</v>
      </c>
      <c r="D8" s="41">
        <v>20</v>
      </c>
      <c r="E8" s="41">
        <v>22</v>
      </c>
      <c r="F8" s="49">
        <v>27</v>
      </c>
    </row>
    <row r="9" spans="1:6" x14ac:dyDescent="0.25">
      <c r="A9" s="48" t="s">
        <v>76</v>
      </c>
      <c r="B9" s="41">
        <v>107</v>
      </c>
      <c r="C9" s="41">
        <v>37</v>
      </c>
      <c r="D9" s="41">
        <v>38</v>
      </c>
      <c r="E9" s="41">
        <v>37.5</v>
      </c>
      <c r="F9" s="49">
        <v>38</v>
      </c>
    </row>
    <row r="10" spans="1:6" x14ac:dyDescent="0.25">
      <c r="A10" s="48" t="s">
        <v>77</v>
      </c>
      <c r="B10" s="41">
        <v>108</v>
      </c>
      <c r="C10" s="41">
        <v>32</v>
      </c>
      <c r="D10" s="41">
        <v>32</v>
      </c>
      <c r="E10" s="41">
        <v>33</v>
      </c>
      <c r="F10" s="49">
        <v>32</v>
      </c>
    </row>
    <row r="11" spans="1:6" ht="15.75" thickBot="1" x14ac:dyDescent="0.3">
      <c r="A11" s="50" t="s">
        <v>78</v>
      </c>
      <c r="B11" s="51">
        <v>109</v>
      </c>
      <c r="C11" s="51">
        <v>35</v>
      </c>
      <c r="D11" s="51">
        <v>35</v>
      </c>
      <c r="E11" s="51">
        <v>35</v>
      </c>
      <c r="F11" s="52">
        <v>35</v>
      </c>
    </row>
  </sheetData>
  <mergeCells count="1">
    <mergeCell ref="C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A19" workbookViewId="0">
      <selection activeCell="B37" sqref="B37"/>
    </sheetView>
  </sheetViews>
  <sheetFormatPr baseColWidth="10" defaultRowHeight="15" x14ac:dyDescent="0.25"/>
  <sheetData>
    <row r="1" spans="1:6" x14ac:dyDescent="0.25">
      <c r="A1" s="42"/>
      <c r="B1" s="43"/>
      <c r="C1" s="63" t="s">
        <v>63</v>
      </c>
      <c r="D1" s="64"/>
      <c r="E1" s="64"/>
      <c r="F1" s="65"/>
    </row>
    <row r="2" spans="1:6" x14ac:dyDescent="0.25">
      <c r="A2" s="44" t="s">
        <v>64</v>
      </c>
      <c r="B2" s="39" t="s">
        <v>65</v>
      </c>
      <c r="C2" s="39" t="s">
        <v>66</v>
      </c>
      <c r="D2" s="39" t="s">
        <v>67</v>
      </c>
      <c r="E2" s="39" t="s">
        <v>68</v>
      </c>
      <c r="F2" s="45" t="s">
        <v>69</v>
      </c>
    </row>
    <row r="3" spans="1:6" x14ac:dyDescent="0.25">
      <c r="A3" s="46" t="s">
        <v>70</v>
      </c>
      <c r="B3" s="40">
        <v>101</v>
      </c>
      <c r="C3" s="40">
        <v>40</v>
      </c>
      <c r="D3" s="40">
        <v>39</v>
      </c>
      <c r="E3" s="40">
        <v>41</v>
      </c>
      <c r="F3" s="47">
        <v>39.5</v>
      </c>
    </row>
    <row r="4" spans="1:6" x14ac:dyDescent="0.25">
      <c r="A4" s="48" t="s">
        <v>71</v>
      </c>
      <c r="B4" s="41">
        <v>102</v>
      </c>
      <c r="C4" s="41">
        <v>35</v>
      </c>
      <c r="D4" s="41">
        <v>32</v>
      </c>
      <c r="E4" s="41">
        <v>37</v>
      </c>
      <c r="F4" s="49">
        <v>36</v>
      </c>
    </row>
    <row r="5" spans="1:6" x14ac:dyDescent="0.25">
      <c r="A5" s="48" t="s">
        <v>72</v>
      </c>
      <c r="B5" s="41">
        <v>103</v>
      </c>
      <c r="C5" s="41">
        <v>41</v>
      </c>
      <c r="D5" s="41">
        <v>40</v>
      </c>
      <c r="E5" s="41">
        <v>42</v>
      </c>
      <c r="F5" s="49">
        <v>39</v>
      </c>
    </row>
    <row r="6" spans="1:6" x14ac:dyDescent="0.25">
      <c r="A6" s="48" t="s">
        <v>73</v>
      </c>
      <c r="B6" s="41">
        <v>104</v>
      </c>
      <c r="C6" s="41">
        <v>38</v>
      </c>
      <c r="D6" s="41">
        <v>39</v>
      </c>
      <c r="E6" s="41">
        <v>37</v>
      </c>
      <c r="F6" s="49">
        <v>38.5</v>
      </c>
    </row>
    <row r="7" spans="1:6" x14ac:dyDescent="0.25">
      <c r="A7" s="48" t="s">
        <v>74</v>
      </c>
      <c r="B7" s="41">
        <v>105</v>
      </c>
      <c r="C7" s="41">
        <v>39.5</v>
      </c>
      <c r="D7" s="41">
        <v>40</v>
      </c>
      <c r="E7" s="41">
        <v>40.5</v>
      </c>
      <c r="F7" s="49">
        <v>40</v>
      </c>
    </row>
    <row r="8" spans="1:6" x14ac:dyDescent="0.25">
      <c r="A8" s="48" t="s">
        <v>75</v>
      </c>
      <c r="B8" s="41">
        <v>106</v>
      </c>
      <c r="C8" s="41">
        <v>28</v>
      </c>
      <c r="D8" s="41">
        <v>20</v>
      </c>
      <c r="E8" s="41">
        <v>22</v>
      </c>
      <c r="F8" s="49">
        <v>27</v>
      </c>
    </row>
    <row r="9" spans="1:6" x14ac:dyDescent="0.25">
      <c r="A9" s="48" t="s">
        <v>76</v>
      </c>
      <c r="B9" s="41">
        <v>107</v>
      </c>
      <c r="C9" s="41">
        <v>37</v>
      </c>
      <c r="D9" s="41">
        <v>38</v>
      </c>
      <c r="E9" s="41">
        <v>37.5</v>
      </c>
      <c r="F9" s="49">
        <v>38</v>
      </c>
    </row>
    <row r="10" spans="1:6" x14ac:dyDescent="0.25">
      <c r="A10" s="48" t="s">
        <v>77</v>
      </c>
      <c r="B10" s="41">
        <v>108</v>
      </c>
      <c r="C10" s="41">
        <v>32</v>
      </c>
      <c r="D10" s="41">
        <v>32</v>
      </c>
      <c r="E10" s="41">
        <v>33</v>
      </c>
      <c r="F10" s="49">
        <v>32</v>
      </c>
    </row>
    <row r="11" spans="1:6" ht="15.75" thickBot="1" x14ac:dyDescent="0.3">
      <c r="A11" s="50" t="s">
        <v>78</v>
      </c>
      <c r="B11" s="51">
        <v>109</v>
      </c>
      <c r="C11" s="51">
        <v>35</v>
      </c>
      <c r="D11" s="51">
        <v>35</v>
      </c>
      <c r="E11" s="51">
        <v>35</v>
      </c>
      <c r="F11" s="52">
        <v>35</v>
      </c>
    </row>
    <row r="15" spans="1:6" x14ac:dyDescent="0.25">
      <c r="B15" s="39">
        <f>INDEX(A3:F11,3,2)</f>
        <v>103</v>
      </c>
      <c r="C15" s="62" t="s">
        <v>87</v>
      </c>
    </row>
  </sheetData>
  <mergeCells count="1">
    <mergeCell ref="C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P63"/>
  <sheetViews>
    <sheetView zoomScaleNormal="100" zoomScaleSheetLayoutView="100" workbookViewId="0">
      <selection activeCell="P29" sqref="P29"/>
    </sheetView>
  </sheetViews>
  <sheetFormatPr baseColWidth="10" defaultRowHeight="15" x14ac:dyDescent="0.25"/>
  <cols>
    <col min="1" max="1" width="17.42578125" customWidth="1"/>
    <col min="2" max="3" width="8.7109375" customWidth="1"/>
    <col min="5" max="6" width="8.7109375" style="8" customWidth="1"/>
    <col min="7" max="7" width="11.42578125" style="8"/>
    <col min="8" max="8" width="39.28515625" bestFit="1" customWidth="1"/>
    <col min="9" max="9" width="61.42578125" customWidth="1"/>
  </cols>
  <sheetData>
    <row r="1" spans="1:9" x14ac:dyDescent="0.25">
      <c r="A1" s="4" t="s">
        <v>4</v>
      </c>
      <c r="B1" s="4" t="s">
        <v>5</v>
      </c>
      <c r="C1" s="4" t="s">
        <v>6</v>
      </c>
      <c r="E1" s="6" t="s">
        <v>12</v>
      </c>
      <c r="F1" s="6" t="s">
        <v>13</v>
      </c>
      <c r="G1" s="6" t="s">
        <v>15</v>
      </c>
      <c r="H1" s="7" t="s">
        <v>16</v>
      </c>
      <c r="I1" s="6" t="s">
        <v>17</v>
      </c>
    </row>
    <row r="2" spans="1:9" x14ac:dyDescent="0.25">
      <c r="A2" s="9" t="s">
        <v>0</v>
      </c>
      <c r="B2" s="10">
        <v>0.69</v>
      </c>
      <c r="C2" s="11">
        <v>40</v>
      </c>
      <c r="E2" s="22"/>
      <c r="F2" s="23"/>
      <c r="G2" s="24">
        <f>INDEX($A$2:$C$6,2,3)</f>
        <v>38</v>
      </c>
      <c r="H2" s="25" t="s">
        <v>19</v>
      </c>
      <c r="I2" s="34" t="s">
        <v>35</v>
      </c>
    </row>
    <row r="3" spans="1:9" x14ac:dyDescent="0.25">
      <c r="A3" s="12" t="s">
        <v>2</v>
      </c>
      <c r="B3" s="13">
        <v>0.34</v>
      </c>
      <c r="C3" s="14">
        <v>38</v>
      </c>
      <c r="E3" s="26"/>
      <c r="F3" s="27"/>
      <c r="G3" s="28" t="e">
        <f>INDEX($A$2:$C$6,1)</f>
        <v>#REF!</v>
      </c>
      <c r="H3" s="29" t="s">
        <v>23</v>
      </c>
      <c r="I3" s="35" t="s">
        <v>53</v>
      </c>
    </row>
    <row r="4" spans="1:9" x14ac:dyDescent="0.25">
      <c r="A4" s="12" t="s">
        <v>1</v>
      </c>
      <c r="B4" s="13">
        <v>0.55000000000000004</v>
      </c>
      <c r="C4" s="14">
        <v>15</v>
      </c>
      <c r="E4" s="26"/>
      <c r="F4" s="27"/>
      <c r="G4" s="28" t="e">
        <f>INDEX($A$2:$C$6,1,)</f>
        <v>#VALUE!</v>
      </c>
      <c r="H4" s="29" t="s">
        <v>24</v>
      </c>
      <c r="I4" s="35" t="s">
        <v>54</v>
      </c>
    </row>
    <row r="5" spans="1:9" x14ac:dyDescent="0.25">
      <c r="A5" s="12" t="s">
        <v>7</v>
      </c>
      <c r="B5" s="13">
        <v>0.25</v>
      </c>
      <c r="C5" s="14">
        <v>25</v>
      </c>
      <c r="E5" s="26"/>
      <c r="F5" s="27"/>
      <c r="G5" s="28" t="e">
        <f>INDEX($A$2:$C$6,1,0)</f>
        <v>#VALUE!</v>
      </c>
      <c r="H5" s="29" t="s">
        <v>25</v>
      </c>
      <c r="I5" s="35" t="s">
        <v>41</v>
      </c>
    </row>
    <row r="6" spans="1:9" x14ac:dyDescent="0.25">
      <c r="A6" s="15" t="s">
        <v>3</v>
      </c>
      <c r="B6" s="16">
        <v>0.59</v>
      </c>
      <c r="C6" s="17">
        <v>40</v>
      </c>
      <c r="E6" s="26"/>
      <c r="F6" s="27"/>
      <c r="G6" s="28" t="str">
        <f>INDEX($A$2:$C$6,0,1)</f>
        <v>Poires</v>
      </c>
      <c r="H6" s="29" t="s">
        <v>29</v>
      </c>
      <c r="I6" s="35" t="s">
        <v>55</v>
      </c>
    </row>
    <row r="7" spans="1:9" x14ac:dyDescent="0.25">
      <c r="A7" s="2" t="s">
        <v>18</v>
      </c>
      <c r="B7" s="2">
        <v>1</v>
      </c>
      <c r="C7" s="5">
        <v>2</v>
      </c>
      <c r="E7" s="30">
        <v>3</v>
      </c>
      <c r="F7" s="27">
        <v>2</v>
      </c>
      <c r="G7" s="28">
        <f>INDEX($A$2:$C$6,E7,F7)</f>
        <v>0.55000000000000004</v>
      </c>
      <c r="H7" s="29" t="s">
        <v>20</v>
      </c>
      <c r="I7" s="35" t="s">
        <v>37</v>
      </c>
    </row>
    <row r="8" spans="1:9" x14ac:dyDescent="0.25">
      <c r="A8" s="9" t="s">
        <v>8</v>
      </c>
      <c r="B8" s="10">
        <v>2.8</v>
      </c>
      <c r="C8" s="18">
        <v>10</v>
      </c>
      <c r="E8" s="26"/>
      <c r="F8" s="27">
        <v>2</v>
      </c>
      <c r="G8" s="28" t="e">
        <f t="shared" ref="G8:G15" si="0">INDEX($A$2:$C$6,E8,F8)</f>
        <v>#VALUE!</v>
      </c>
      <c r="H8" s="29" t="s">
        <v>21</v>
      </c>
      <c r="I8" s="35" t="s">
        <v>38</v>
      </c>
    </row>
    <row r="9" spans="1:9" x14ac:dyDescent="0.25">
      <c r="A9" s="12" t="s">
        <v>9</v>
      </c>
      <c r="B9" s="19">
        <v>3.55</v>
      </c>
      <c r="C9" s="20">
        <v>16</v>
      </c>
      <c r="E9" s="26">
        <v>0</v>
      </c>
      <c r="F9" s="27">
        <v>2</v>
      </c>
      <c r="G9" s="28" t="e">
        <f t="shared" si="0"/>
        <v>#VALUE!</v>
      </c>
      <c r="H9" s="29" t="s">
        <v>22</v>
      </c>
      <c r="I9" s="35" t="s">
        <v>36</v>
      </c>
    </row>
    <row r="10" spans="1:9" x14ac:dyDescent="0.25">
      <c r="A10" s="12" t="s">
        <v>10</v>
      </c>
      <c r="B10" s="13">
        <v>1.25</v>
      </c>
      <c r="C10" s="20">
        <v>20</v>
      </c>
      <c r="E10" s="26">
        <v>-1</v>
      </c>
      <c r="F10" s="27">
        <v>2</v>
      </c>
      <c r="G10" s="28" t="e">
        <f t="shared" si="0"/>
        <v>#VALUE!</v>
      </c>
      <c r="H10" s="29" t="s">
        <v>26</v>
      </c>
      <c r="I10" s="35" t="s">
        <v>39</v>
      </c>
    </row>
    <row r="11" spans="1:9" ht="15" customHeight="1" x14ac:dyDescent="0.25">
      <c r="A11" s="15" t="s">
        <v>11</v>
      </c>
      <c r="B11" s="16">
        <v>1.75</v>
      </c>
      <c r="C11" s="21">
        <v>12</v>
      </c>
      <c r="E11" s="26">
        <v>2</v>
      </c>
      <c r="F11" s="27"/>
      <c r="G11" s="28" t="e">
        <f t="shared" si="0"/>
        <v>#VALUE!</v>
      </c>
      <c r="H11" s="29" t="s">
        <v>27</v>
      </c>
      <c r="I11" s="35" t="s">
        <v>40</v>
      </c>
    </row>
    <row r="12" spans="1:9" x14ac:dyDescent="0.25">
      <c r="B12" s="37" t="s">
        <v>52</v>
      </c>
      <c r="C12" s="38">
        <f>SUM(C2:C11)</f>
        <v>218</v>
      </c>
      <c r="E12" s="26">
        <v>2</v>
      </c>
      <c r="F12" s="27">
        <v>0</v>
      </c>
      <c r="G12" s="28" t="e">
        <f t="shared" si="0"/>
        <v>#VALUE!</v>
      </c>
      <c r="H12" s="29" t="s">
        <v>28</v>
      </c>
      <c r="I12" s="35" t="s">
        <v>36</v>
      </c>
    </row>
    <row r="13" spans="1:9" x14ac:dyDescent="0.25">
      <c r="E13" s="26">
        <v>2</v>
      </c>
      <c r="F13" s="27">
        <v>-1</v>
      </c>
      <c r="G13" s="28" t="e">
        <f t="shared" si="0"/>
        <v>#VALUE!</v>
      </c>
      <c r="H13" s="29" t="s">
        <v>30</v>
      </c>
      <c r="I13" s="35" t="s">
        <v>42</v>
      </c>
    </row>
    <row r="14" spans="1:9" x14ac:dyDescent="0.25">
      <c r="E14" s="26">
        <v>10</v>
      </c>
      <c r="F14" s="27">
        <v>2</v>
      </c>
      <c r="G14" s="28" t="e">
        <f t="shared" si="0"/>
        <v>#REF!</v>
      </c>
      <c r="H14" s="29" t="s">
        <v>47</v>
      </c>
      <c r="I14" s="35" t="s">
        <v>50</v>
      </c>
    </row>
    <row r="15" spans="1:9" x14ac:dyDescent="0.25">
      <c r="E15" s="26">
        <v>2</v>
      </c>
      <c r="F15" s="27">
        <v>10</v>
      </c>
      <c r="G15" s="28" t="e">
        <f t="shared" si="0"/>
        <v>#REF!</v>
      </c>
      <c r="H15" s="29" t="s">
        <v>48</v>
      </c>
      <c r="I15" s="35" t="s">
        <v>49</v>
      </c>
    </row>
    <row r="16" spans="1:9" x14ac:dyDescent="0.25">
      <c r="E16" s="26">
        <v>3</v>
      </c>
      <c r="F16" s="27">
        <v>2</v>
      </c>
      <c r="G16" s="28">
        <f>INDEX($A$2:$C$6,C_NoLigne,C_NoCol)</f>
        <v>0.55000000000000004</v>
      </c>
      <c r="H16" s="29" t="s">
        <v>31</v>
      </c>
      <c r="I16" s="35" t="s">
        <v>62</v>
      </c>
    </row>
    <row r="17" spans="5:16" x14ac:dyDescent="0.25">
      <c r="E17" s="26"/>
      <c r="F17" s="27"/>
      <c r="G17" s="28" t="e">
        <f>INDEX($A$2:$C$6,C_NoLigne,C_Collonne)</f>
        <v>#NAME?</v>
      </c>
      <c r="H17" s="29" t="s">
        <v>59</v>
      </c>
      <c r="I17" s="35" t="s">
        <v>43</v>
      </c>
    </row>
    <row r="18" spans="5:16" x14ac:dyDescent="0.25">
      <c r="E18" s="26">
        <v>2</v>
      </c>
      <c r="F18" s="27" t="s">
        <v>14</v>
      </c>
      <c r="G18" s="28" t="e">
        <f>INDEX($A$2:$C$6,E18,F18)</f>
        <v>#VALUE!</v>
      </c>
      <c r="H18" s="29" t="s">
        <v>32</v>
      </c>
      <c r="I18" s="35" t="s">
        <v>44</v>
      </c>
    </row>
    <row r="19" spans="5:16" x14ac:dyDescent="0.25">
      <c r="E19" s="26">
        <v>2</v>
      </c>
      <c r="F19" s="27">
        <v>2</v>
      </c>
      <c r="G19" s="28">
        <f>INDEX((A1:C6,A8:C11),F19,E19,2)</f>
        <v>3.55</v>
      </c>
      <c r="H19" s="29" t="s">
        <v>56</v>
      </c>
      <c r="I19" s="35" t="s">
        <v>45</v>
      </c>
    </row>
    <row r="20" spans="5:16" x14ac:dyDescent="0.25">
      <c r="E20" s="26"/>
      <c r="F20" s="27">
        <v>4</v>
      </c>
      <c r="G20" s="28" t="str">
        <f>INDEX($A$2:$A$6,F20)</f>
        <v>Oranges</v>
      </c>
      <c r="H20" s="29" t="s">
        <v>57</v>
      </c>
      <c r="I20" s="35" t="s">
        <v>46</v>
      </c>
    </row>
    <row r="21" spans="5:16" x14ac:dyDescent="0.25">
      <c r="E21" s="26">
        <v>2</v>
      </c>
      <c r="F21" s="27">
        <v>4</v>
      </c>
      <c r="G21" s="28" t="e">
        <f>INDEX($A$2:$A$6,F21,E21)</f>
        <v>#REF!</v>
      </c>
      <c r="H21" s="29" t="s">
        <v>58</v>
      </c>
      <c r="I21" s="35" t="s">
        <v>51</v>
      </c>
    </row>
    <row r="22" spans="5:16" x14ac:dyDescent="0.25">
      <c r="E22" s="26"/>
      <c r="F22" s="27"/>
      <c r="G22" s="28">
        <f>SUM(INDEX($A$2:$C$11,0,3,1))</f>
        <v>218</v>
      </c>
      <c r="H22" s="29" t="s">
        <v>33</v>
      </c>
      <c r="I22" s="35" t="s">
        <v>60</v>
      </c>
    </row>
    <row r="23" spans="5:16" x14ac:dyDescent="0.25">
      <c r="E23" s="31"/>
      <c r="F23" s="32"/>
      <c r="G23" s="32">
        <f>SUM(B2:INDEX($A$2:$C$6,5,2))</f>
        <v>2.42</v>
      </c>
      <c r="H23" s="33" t="s">
        <v>34</v>
      </c>
      <c r="I23" s="36" t="s">
        <v>61</v>
      </c>
      <c r="P23" s="3"/>
    </row>
    <row r="30" spans="5:16" x14ac:dyDescent="0.25">
      <c r="E30"/>
      <c r="F30"/>
      <c r="G30"/>
    </row>
    <row r="31" spans="5:16" x14ac:dyDescent="0.25">
      <c r="E31"/>
      <c r="F31"/>
      <c r="G31"/>
    </row>
    <row r="32" spans="5:16" x14ac:dyDescent="0.25">
      <c r="E32"/>
      <c r="F32"/>
      <c r="G32"/>
    </row>
    <row r="33" spans="5:7" x14ac:dyDescent="0.25">
      <c r="E33"/>
      <c r="F33"/>
      <c r="G33"/>
    </row>
    <row r="34" spans="5:7" x14ac:dyDescent="0.25">
      <c r="E34"/>
      <c r="F34"/>
      <c r="G34"/>
    </row>
    <row r="35" spans="5:7" x14ac:dyDescent="0.25">
      <c r="E35"/>
      <c r="F35"/>
      <c r="G35"/>
    </row>
    <row r="36" spans="5:7" ht="15" customHeight="1" x14ac:dyDescent="0.25">
      <c r="E36"/>
      <c r="F36"/>
      <c r="G36"/>
    </row>
    <row r="37" spans="5:7" x14ac:dyDescent="0.25">
      <c r="E37"/>
      <c r="F37"/>
      <c r="G37"/>
    </row>
    <row r="38" spans="5:7" x14ac:dyDescent="0.25">
      <c r="E38"/>
      <c r="F38"/>
      <c r="G38"/>
    </row>
    <row r="39" spans="5:7" x14ac:dyDescent="0.25">
      <c r="E39"/>
      <c r="F39"/>
      <c r="G39"/>
    </row>
    <row r="40" spans="5:7" ht="15" customHeight="1" x14ac:dyDescent="0.25">
      <c r="E40"/>
      <c r="F40"/>
      <c r="G40"/>
    </row>
    <row r="41" spans="5:7" x14ac:dyDescent="0.25">
      <c r="E41"/>
      <c r="F41"/>
      <c r="G41"/>
    </row>
    <row r="42" spans="5:7" x14ac:dyDescent="0.25">
      <c r="E42"/>
      <c r="F42"/>
      <c r="G42"/>
    </row>
    <row r="43" spans="5:7" x14ac:dyDescent="0.25">
      <c r="E43"/>
      <c r="F43"/>
      <c r="G43"/>
    </row>
    <row r="44" spans="5:7" x14ac:dyDescent="0.25">
      <c r="E44"/>
      <c r="F44"/>
      <c r="G44"/>
    </row>
    <row r="45" spans="5:7" x14ac:dyDescent="0.25">
      <c r="E45"/>
      <c r="F45"/>
      <c r="G45"/>
    </row>
    <row r="46" spans="5:7" x14ac:dyDescent="0.25">
      <c r="E46"/>
      <c r="F46"/>
      <c r="G46"/>
    </row>
    <row r="47" spans="5:7" x14ac:dyDescent="0.25">
      <c r="E47"/>
      <c r="F47"/>
      <c r="G47"/>
    </row>
    <row r="48" spans="5:7" x14ac:dyDescent="0.25">
      <c r="E48"/>
      <c r="F48"/>
      <c r="G48"/>
    </row>
    <row r="49" spans="5:7" x14ac:dyDescent="0.25">
      <c r="E49"/>
      <c r="F49"/>
      <c r="G49"/>
    </row>
    <row r="50" spans="5:7" x14ac:dyDescent="0.25">
      <c r="E50"/>
      <c r="F50"/>
      <c r="G50"/>
    </row>
    <row r="51" spans="5:7" x14ac:dyDescent="0.25">
      <c r="E51"/>
      <c r="F51"/>
      <c r="G51"/>
    </row>
    <row r="52" spans="5:7" x14ac:dyDescent="0.25">
      <c r="E52"/>
      <c r="F52"/>
      <c r="G52"/>
    </row>
    <row r="53" spans="5:7" x14ac:dyDescent="0.25">
      <c r="E53"/>
      <c r="F53"/>
      <c r="G53"/>
    </row>
    <row r="54" spans="5:7" x14ac:dyDescent="0.25">
      <c r="E54"/>
      <c r="F54"/>
      <c r="G54"/>
    </row>
    <row r="55" spans="5:7" x14ac:dyDescent="0.25">
      <c r="E55"/>
      <c r="F55"/>
      <c r="G55"/>
    </row>
    <row r="56" spans="5:7" x14ac:dyDescent="0.25">
      <c r="E56"/>
      <c r="F56"/>
      <c r="G56"/>
    </row>
    <row r="57" spans="5:7" x14ac:dyDescent="0.25">
      <c r="E57"/>
      <c r="F57"/>
      <c r="G57"/>
    </row>
    <row r="58" spans="5:7" x14ac:dyDescent="0.25">
      <c r="E58"/>
      <c r="F58"/>
      <c r="G58"/>
    </row>
    <row r="59" spans="5:7" x14ac:dyDescent="0.25">
      <c r="E59"/>
      <c r="F59"/>
      <c r="G59"/>
    </row>
    <row r="60" spans="5:7" x14ac:dyDescent="0.25">
      <c r="E60"/>
      <c r="F60"/>
      <c r="G60"/>
    </row>
    <row r="61" spans="5:7" x14ac:dyDescent="0.25">
      <c r="G61"/>
    </row>
    <row r="62" spans="5:7" x14ac:dyDescent="0.25">
      <c r="G62"/>
    </row>
    <row r="63" spans="5:7" x14ac:dyDescent="0.25">
      <c r="G63"/>
    </row>
  </sheetData>
  <sortState ref="A17:C26">
    <sortCondition ref="A17:A26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workbookViewId="0">
      <selection activeCell="M29" sqref="M29"/>
    </sheetView>
  </sheetViews>
  <sheetFormatPr baseColWidth="10" defaultRowHeight="15" x14ac:dyDescent="0.25"/>
  <sheetData>
    <row r="1" spans="1:6" x14ac:dyDescent="0.25">
      <c r="A1" s="42"/>
      <c r="B1" s="43"/>
      <c r="C1" s="63" t="s">
        <v>63</v>
      </c>
      <c r="D1" s="64"/>
      <c r="E1" s="64"/>
      <c r="F1" s="65"/>
    </row>
    <row r="2" spans="1:6" x14ac:dyDescent="0.25">
      <c r="A2" s="44" t="s">
        <v>64</v>
      </c>
      <c r="B2" s="39" t="s">
        <v>65</v>
      </c>
      <c r="C2" s="39" t="s">
        <v>66</v>
      </c>
      <c r="D2" s="39" t="s">
        <v>67</v>
      </c>
      <c r="E2" s="39" t="s">
        <v>68</v>
      </c>
      <c r="F2" s="45" t="s">
        <v>69</v>
      </c>
    </row>
    <row r="3" spans="1:6" x14ac:dyDescent="0.25">
      <c r="A3" s="46" t="s">
        <v>70</v>
      </c>
      <c r="B3" s="40">
        <v>101</v>
      </c>
      <c r="C3" s="40">
        <v>40</v>
      </c>
      <c r="D3" s="40">
        <v>39</v>
      </c>
      <c r="E3" s="40">
        <v>41</v>
      </c>
      <c r="F3" s="47">
        <v>39.5</v>
      </c>
    </row>
    <row r="4" spans="1:6" x14ac:dyDescent="0.25">
      <c r="A4" s="48" t="s">
        <v>71</v>
      </c>
      <c r="B4" s="41">
        <v>102</v>
      </c>
      <c r="C4" s="41">
        <v>35</v>
      </c>
      <c r="D4" s="41">
        <v>32</v>
      </c>
      <c r="E4" s="41">
        <v>37</v>
      </c>
      <c r="F4" s="49">
        <v>36</v>
      </c>
    </row>
    <row r="5" spans="1:6" x14ac:dyDescent="0.25">
      <c r="A5" s="48" t="s">
        <v>72</v>
      </c>
      <c r="B5" s="41">
        <v>103</v>
      </c>
      <c r="C5" s="41">
        <v>41</v>
      </c>
      <c r="D5" s="41">
        <v>40</v>
      </c>
      <c r="E5" s="41">
        <v>42</v>
      </c>
      <c r="F5" s="49">
        <v>39</v>
      </c>
    </row>
    <row r="6" spans="1:6" x14ac:dyDescent="0.25">
      <c r="A6" s="48" t="s">
        <v>73</v>
      </c>
      <c r="B6" s="41">
        <v>104</v>
      </c>
      <c r="C6" s="41">
        <v>38</v>
      </c>
      <c r="D6" s="41">
        <v>39</v>
      </c>
      <c r="E6" s="41">
        <v>37</v>
      </c>
      <c r="F6" s="49">
        <v>38.5</v>
      </c>
    </row>
    <row r="7" spans="1:6" x14ac:dyDescent="0.25">
      <c r="A7" s="48" t="s">
        <v>74</v>
      </c>
      <c r="B7" s="41">
        <v>105</v>
      </c>
      <c r="C7" s="41">
        <v>39.5</v>
      </c>
      <c r="D7" s="41">
        <v>40</v>
      </c>
      <c r="E7" s="41">
        <v>40.5</v>
      </c>
      <c r="F7" s="49">
        <v>40</v>
      </c>
    </row>
    <row r="8" spans="1:6" x14ac:dyDescent="0.25">
      <c r="A8" s="48" t="s">
        <v>75</v>
      </c>
      <c r="B8" s="41">
        <v>106</v>
      </c>
      <c r="C8" s="41">
        <v>28</v>
      </c>
      <c r="D8" s="41">
        <v>20</v>
      </c>
      <c r="E8" s="41">
        <v>22</v>
      </c>
      <c r="F8" s="49">
        <v>27</v>
      </c>
    </row>
    <row r="9" spans="1:6" x14ac:dyDescent="0.25">
      <c r="A9" s="48" t="s">
        <v>76</v>
      </c>
      <c r="B9" s="41">
        <v>107</v>
      </c>
      <c r="C9" s="41">
        <v>37</v>
      </c>
      <c r="D9" s="41">
        <v>38</v>
      </c>
      <c r="E9" s="41">
        <v>37.5</v>
      </c>
      <c r="F9" s="49">
        <v>38</v>
      </c>
    </row>
    <row r="10" spans="1:6" x14ac:dyDescent="0.25">
      <c r="A10" s="48" t="s">
        <v>77</v>
      </c>
      <c r="B10" s="41">
        <v>108</v>
      </c>
      <c r="C10" s="41">
        <v>32</v>
      </c>
      <c r="D10" s="41">
        <v>32</v>
      </c>
      <c r="E10" s="41">
        <v>33</v>
      </c>
      <c r="F10" s="49">
        <v>32</v>
      </c>
    </row>
    <row r="11" spans="1:6" ht="15.75" thickBot="1" x14ac:dyDescent="0.3">
      <c r="A11" s="50" t="s">
        <v>78</v>
      </c>
      <c r="B11" s="51">
        <v>109</v>
      </c>
      <c r="C11" s="51">
        <v>35</v>
      </c>
      <c r="D11" s="51">
        <v>35</v>
      </c>
      <c r="E11" s="51">
        <v>35</v>
      </c>
      <c r="F11" s="52">
        <v>35</v>
      </c>
    </row>
  </sheetData>
  <mergeCells count="1">
    <mergeCell ref="C1:F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E8" sqref="E8"/>
    </sheetView>
  </sheetViews>
  <sheetFormatPr baseColWidth="10" defaultRowHeight="15" x14ac:dyDescent="0.25"/>
  <cols>
    <col min="1" max="1" width="16.7109375" customWidth="1"/>
    <col min="2" max="2" width="33.85546875" customWidth="1"/>
    <col min="3" max="3" width="6.7109375" customWidth="1"/>
    <col min="4" max="4" width="6.42578125" customWidth="1"/>
    <col min="5" max="5" width="66.7109375" customWidth="1"/>
    <col min="6" max="6" width="4.7109375" customWidth="1"/>
    <col min="7" max="7" width="22.7109375" customWidth="1"/>
    <col min="8" max="8" width="66.7109375" customWidth="1"/>
  </cols>
  <sheetData>
    <row r="1" spans="1:8" x14ac:dyDescent="0.25">
      <c r="A1" s="53" t="s">
        <v>79</v>
      </c>
    </row>
    <row r="2" spans="1:8" ht="15.75" thickBot="1" x14ac:dyDescent="0.3"/>
    <row r="3" spans="1:8" ht="16.5" thickTop="1" thickBot="1" x14ac:dyDescent="0.3">
      <c r="A3" s="66" t="s">
        <v>80</v>
      </c>
      <c r="B3" s="66"/>
      <c r="D3" s="67" t="s">
        <v>81</v>
      </c>
      <c r="E3" s="67"/>
      <c r="G3" s="66" t="s">
        <v>82</v>
      </c>
      <c r="H3" s="66"/>
    </row>
    <row r="4" spans="1:8" ht="16.5" thickTop="1" thickBot="1" x14ac:dyDescent="0.3">
      <c r="A4" s="57" t="s">
        <v>84</v>
      </c>
      <c r="B4" s="54" t="s">
        <v>85</v>
      </c>
      <c r="D4" s="68" t="s">
        <v>88</v>
      </c>
      <c r="E4" s="69"/>
      <c r="G4" s="70" t="s">
        <v>90</v>
      </c>
      <c r="H4" s="70"/>
    </row>
    <row r="5" spans="1:8" ht="15.75" thickTop="1" x14ac:dyDescent="0.25">
      <c r="A5" s="58" t="s">
        <v>83</v>
      </c>
      <c r="B5" s="59" t="s">
        <v>86</v>
      </c>
      <c r="D5" s="61" t="s">
        <v>91</v>
      </c>
      <c r="E5" s="60" t="s">
        <v>89</v>
      </c>
    </row>
    <row r="6" spans="1:8" x14ac:dyDescent="0.25">
      <c r="E6" s="1"/>
    </row>
    <row r="10" spans="1:8" x14ac:dyDescent="0.25">
      <c r="A10" s="55"/>
      <c r="B10" s="55"/>
    </row>
    <row r="11" spans="1:8" x14ac:dyDescent="0.25">
      <c r="A11" s="55"/>
      <c r="B11" s="55"/>
    </row>
    <row r="12" spans="1:8" x14ac:dyDescent="0.25">
      <c r="A12" s="56"/>
      <c r="B12" s="56"/>
    </row>
    <row r="13" spans="1:8" x14ac:dyDescent="0.25">
      <c r="A13" s="56"/>
      <c r="B13" s="56"/>
    </row>
    <row r="14" spans="1:8" x14ac:dyDescent="0.25">
      <c r="A14" s="55"/>
      <c r="B14" s="55"/>
    </row>
    <row r="15" spans="1:8" x14ac:dyDescent="0.25">
      <c r="A15" s="55"/>
      <c r="B15" s="55"/>
    </row>
  </sheetData>
  <mergeCells count="5">
    <mergeCell ref="A3:B3"/>
    <mergeCell ref="D3:E3"/>
    <mergeCell ref="G3:H3"/>
    <mergeCell ref="D4:E4"/>
    <mergeCell ref="G4:H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Données</vt:lpstr>
      <vt:lpstr>DonnéesFinal</vt:lpstr>
      <vt:lpstr>INDEX_REFERENCE</vt:lpstr>
      <vt:lpstr>Schéma</vt:lpstr>
      <vt:lpstr>Paramètres</vt:lpstr>
      <vt:lpstr>C_NoCol</vt:lpstr>
      <vt:lpstr>C_NoLigne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2014-06-20T19:11:40Z</dcterms:created>
  <dcterms:modified xsi:type="dcterms:W3CDTF">2015-03-09T14:04:04Z</dcterms:modified>
</cp:coreProperties>
</file>