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ATA\Profs\MS Excel\Livres\ExercicesTDB\Chapitre-4\"/>
    </mc:Choice>
  </mc:AlternateContent>
  <bookViews>
    <workbookView xWindow="9705" yWindow="-15" windowWidth="9510" windowHeight="11625"/>
  </bookViews>
  <sheets>
    <sheet name="TDB" sheetId="5" r:id="rId1"/>
    <sheet name="Sommaire" sheetId="4" r:id="rId2"/>
    <sheet name="AnneeEnCours" sheetId="2" r:id="rId3"/>
    <sheet name="AnneePrecedente" sheetId="1" r:id="rId4"/>
    <sheet name="Paramètres" sheetId="7" r:id="rId5"/>
  </sheets>
  <definedNames>
    <definedName name="C_Mois">Sommaire!$A$18</definedName>
    <definedName name="D_Annee">AnneeEnCours!$B$4:$M$7</definedName>
    <definedName name="D_AnneeP">AnneePrecedente!$B$4:$M$7</definedName>
    <definedName name="Dept1An">AnneeEnCours!$B$5:$M$5</definedName>
    <definedName name="Dept1AnP">AnneePrecedente!$B$5:$M$5</definedName>
    <definedName name="Dept2An">AnneeEnCours!$B$6:$M$6</definedName>
    <definedName name="Dept2AnP">AnneePrecedente!$B$6:$M$6</definedName>
    <definedName name="Dept3An">AnneeEnCours!$B$7:$M$7</definedName>
    <definedName name="Dept3AnP">AnneePrecedente!$B$7:$M$7</definedName>
    <definedName name="L_Dept">AnneeEnCours!$A$5:$A$7</definedName>
    <definedName name="L_Mois">AnneeEnCours!$B$4:$M$4</definedName>
  </definedNames>
  <calcPr calcId="152511"/>
</workbook>
</file>

<file path=xl/calcChain.xml><?xml version="1.0" encoding="utf-8"?>
<calcChain xmlns="http://schemas.openxmlformats.org/spreadsheetml/2006/main">
  <c r="E7" i="5" l="1"/>
  <c r="E8" i="5"/>
  <c r="E6" i="5"/>
  <c r="I16" i="4" l="1"/>
  <c r="E16" i="4"/>
  <c r="A16" i="4"/>
  <c r="A12" i="4"/>
  <c r="E12" i="4"/>
  <c r="I12" i="4"/>
  <c r="I8" i="4"/>
  <c r="E8" i="4"/>
  <c r="A8" i="4"/>
  <c r="J21" i="4" l="1"/>
  <c r="I21" i="4"/>
  <c r="F21" i="4"/>
  <c r="G21" i="4" s="1"/>
  <c r="E21" i="4"/>
  <c r="B21" i="4"/>
  <c r="A21" i="4"/>
  <c r="I4" i="4"/>
  <c r="E4" i="4"/>
  <c r="A4" i="4"/>
  <c r="C8" i="4"/>
  <c r="G8" i="4"/>
  <c r="K8" i="4"/>
  <c r="B12" i="4"/>
  <c r="F12" i="4"/>
  <c r="J12" i="4"/>
  <c r="B16" i="4"/>
  <c r="F16" i="4"/>
  <c r="J16" i="4"/>
  <c r="K16" i="4" l="1"/>
  <c r="G16" i="4"/>
  <c r="C16" i="4"/>
  <c r="K12" i="4"/>
  <c r="G12" i="4"/>
  <c r="C21" i="4"/>
  <c r="K21" i="4"/>
  <c r="C12" i="4"/>
  <c r="C26" i="4"/>
  <c r="G26" i="4"/>
  <c r="K26" i="4"/>
</calcChain>
</file>

<file path=xl/sharedStrings.xml><?xml version="1.0" encoding="utf-8"?>
<sst xmlns="http://schemas.openxmlformats.org/spreadsheetml/2006/main" count="218" uniqueCount="157">
  <si>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</si>
  <si>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</si>
  <si>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</si>
  <si>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</si>
  <si>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</si>
  <si>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</si>
  <si>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</si>
  <si>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</si>
  <si>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</si>
  <si>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</si>
  <si>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</si>
  <si>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</si>
  <si>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Dépt 1</t>
  </si>
  <si>
    <t>Dépt 2</t>
  </si>
  <si>
    <t>Dépt 3</t>
  </si>
  <si>
    <r>
      <t xml:space="preserve">Revenus de </t>
    </r>
    <r>
      <rPr>
        <b/>
        <sz val="14"/>
        <color indexed="8"/>
        <rFont val="Calibri"/>
        <family val="2"/>
      </rPr>
      <t>Mon Entreprise inc.</t>
    </r>
    <r>
      <rPr>
        <sz val="14"/>
        <color indexed="8"/>
        <rFont val="Calibri"/>
        <family val="2"/>
      </rPr>
      <t xml:space="preserve"> pour l'année en cours</t>
    </r>
  </si>
  <si>
    <r>
      <t xml:space="preserve">Revenus de </t>
    </r>
    <r>
      <rPr>
        <b/>
        <sz val="14"/>
        <color indexed="8"/>
        <rFont val="Calibri"/>
        <family val="2"/>
      </rPr>
      <t xml:space="preserve">Mon Entreprise inc. </t>
    </r>
    <r>
      <rPr>
        <sz val="14"/>
        <color indexed="8"/>
        <rFont val="Calibri"/>
        <family val="2"/>
      </rPr>
      <t>pour l'année précédente</t>
    </r>
  </si>
  <si>
    <t>Mon Entreprise inc.</t>
  </si>
  <si>
    <t>Objectif</t>
  </si>
  <si>
    <t>Moyenne Act / Préc</t>
  </si>
  <si>
    <t>Total Act / Préc</t>
  </si>
  <si>
    <t>Total Mois Act / Préc</t>
  </si>
  <si>
    <t>Année actuelle</t>
  </si>
  <si>
    <t>Année précédente</t>
  </si>
  <si>
    <t>%</t>
  </si>
  <si>
    <t xml:space="preserve">Total cumulé </t>
  </si>
  <si>
    <t xml:space="preserve">Janvier </t>
  </si>
  <si>
    <t>à</t>
  </si>
  <si>
    <t>En cours</t>
  </si>
  <si>
    <t>Précédente</t>
  </si>
  <si>
    <t>D_Annee</t>
  </si>
  <si>
    <t>=AnneeEnCours!$B$4:$M$7</t>
  </si>
  <si>
    <t>D_AnneeP</t>
  </si>
  <si>
    <t>=AnneePrecedente!$B$4:$M$7</t>
  </si>
  <si>
    <t>=Sommaire!$A$18</t>
  </si>
  <si>
    <t>Dept1An</t>
  </si>
  <si>
    <t>Dept1AnP</t>
  </si>
  <si>
    <t>=AnneePrecedente!$B$5:$M$5</t>
  </si>
  <si>
    <t>Dept2An</t>
  </si>
  <si>
    <t>Dept2AnP</t>
  </si>
  <si>
    <t>=AnneePrecedente!$B$6:$M$6</t>
  </si>
  <si>
    <t>Dept3An</t>
  </si>
  <si>
    <t>Dept3AnP</t>
  </si>
  <si>
    <t>=AnneePrecedente!$B$7:$M$7</t>
  </si>
  <si>
    <t>L_Dept</t>
  </si>
  <si>
    <t>=AnneeEnCours!$A$5:$A$7</t>
  </si>
  <si>
    <t>L_Mois</t>
  </si>
  <si>
    <t>Objectf</t>
  </si>
  <si>
    <t>Comparatif année actuelle vs année précédente</t>
  </si>
  <si>
    <t>C_Mois</t>
  </si>
  <si>
    <t>Liste des noms</t>
  </si>
  <si>
    <t>INDEX(matrice, no_lig, [no_col])</t>
  </si>
  <si>
    <t>EQUIV(valeur_cherchée, matrice_recherche, [type])</t>
  </si>
  <si>
    <t>=AnneeEnCours!$B$5:$M$5</t>
  </si>
  <si>
    <t>=AnneeEnCours!$B$6:$M$6</t>
  </si>
  <si>
    <t>=AnneeEnCours!$B$7:$M$7</t>
  </si>
  <si>
    <t>=AnneeEnCours!$B$4:$M$4</t>
  </si>
  <si>
    <t>Liste des adresses et leur formules respectives</t>
  </si>
  <si>
    <t>A8</t>
  </si>
  <si>
    <t>=SOMME(Dept1An)</t>
  </si>
  <si>
    <t>E8</t>
  </si>
  <si>
    <t>=SOMME(Dept2An)</t>
  </si>
  <si>
    <t>I8</t>
  </si>
  <si>
    <t>=SOMME(Dept3An)</t>
  </si>
  <si>
    <t>A12</t>
  </si>
  <si>
    <t>B12</t>
  </si>
  <si>
    <t>=SOMME(Dept1AnP)</t>
  </si>
  <si>
    <t>E12</t>
  </si>
  <si>
    <t>F12</t>
  </si>
  <si>
    <t>=SOMME(Dept2AnP)</t>
  </si>
  <si>
    <t>I12</t>
  </si>
  <si>
    <t>J12</t>
  </si>
  <si>
    <t>=SOMME(Dept3AnP)</t>
  </si>
  <si>
    <t>A16</t>
  </si>
  <si>
    <t>=MOYENNE(Dept1An)</t>
  </si>
  <si>
    <t>B16</t>
  </si>
  <si>
    <t>=MOYENNE(Dept1AnP)</t>
  </si>
  <si>
    <t>E16</t>
  </si>
  <si>
    <t>=MOYENNE(Dept2An)</t>
  </si>
  <si>
    <t>F16</t>
  </si>
  <si>
    <t>=MOYENNE(Dept2AnP)</t>
  </si>
  <si>
    <t>I16</t>
  </si>
  <si>
    <t>=MOYENNE(Dept3An)</t>
  </si>
  <si>
    <t>J16</t>
  </si>
  <si>
    <t>=MOYENNE(Dept3AnP)</t>
  </si>
  <si>
    <t>A18</t>
  </si>
  <si>
    <t>Liste déroulante avec L_Mois</t>
  </si>
  <si>
    <t>A21</t>
  </si>
  <si>
    <t>=RECHERCHEH(C_Mois;D_Annee;2;FAUX)</t>
  </si>
  <si>
    <t>B21</t>
  </si>
  <si>
    <t>=RECHERCHEH(C_Mois;D_AnneeP;2;FAUX)</t>
  </si>
  <si>
    <t>E21</t>
  </si>
  <si>
    <t>=RECHERCHEH(C_Mois;D_Annee;3;FAUX)</t>
  </si>
  <si>
    <t>F21</t>
  </si>
  <si>
    <t>=RECHERCHEH(C_Mois;D_AnneeP;3;FAUX)</t>
  </si>
  <si>
    <t>I21</t>
  </si>
  <si>
    <t>=RECHERCHEH(C_Mois;D_Annee;4;FAUX)</t>
  </si>
  <si>
    <t>J21</t>
  </si>
  <si>
    <t>=RECHERCHEH(C_Mois;D_AnneeP;4;FAUX)</t>
  </si>
  <si>
    <t>Syntaxe de fonctions</t>
  </si>
  <si>
    <t>RECHERCHEH (valeur_cherchée;tableau;no_index_lig;[valeur_proche])</t>
  </si>
  <si>
    <r>
      <t xml:space="preserve">Note : Cette feuille inclut les noms, les adresses et leur contenu respectif et la syntaxe de fonction utilisée. Chaque information en </t>
    </r>
    <r>
      <rPr>
        <b/>
        <i/>
        <sz val="10"/>
        <color theme="1"/>
        <rFont val="Arial Narrow"/>
        <family val="2"/>
      </rPr>
      <t>gras</t>
    </r>
    <r>
      <rPr>
        <i/>
        <sz val="10"/>
        <color theme="1"/>
        <rFont val="Arial Narrow"/>
        <family val="2"/>
      </rPr>
      <t xml:space="preserve"> </t>
    </r>
    <r>
      <rPr>
        <b/>
        <i/>
        <sz val="10"/>
        <color theme="1"/>
        <rFont val="Arial Narrow"/>
        <family val="2"/>
      </rPr>
      <t>servira à créer</t>
    </r>
    <r>
      <rPr>
        <i/>
        <sz val="10"/>
        <color theme="1"/>
        <rFont val="Arial Narrow"/>
        <family val="2"/>
      </rPr>
      <t xml:space="preserve"> dans ce classeur</t>
    </r>
  </si>
  <si>
    <r>
      <t xml:space="preserve">Feuille : </t>
    </r>
    <r>
      <rPr>
        <b/>
        <i/>
        <sz val="11"/>
        <color theme="1"/>
        <rFont val="Calibri"/>
        <family val="2"/>
        <scheme val="minor"/>
      </rPr>
      <t>Sommaire</t>
    </r>
  </si>
  <si>
    <t>Liste des adresses et leur formules respectives PRÉPARÉES D'AVANCE</t>
  </si>
  <si>
    <t>Feuille : Sommaire</t>
  </si>
  <si>
    <t>C8</t>
  </si>
  <si>
    <t>=A8/B8</t>
  </si>
  <si>
    <t>G8</t>
  </si>
  <si>
    <t>=E8/F8</t>
  </si>
  <si>
    <t>K8</t>
  </si>
  <si>
    <t>=I8/J8</t>
  </si>
  <si>
    <t>C12</t>
  </si>
  <si>
    <t>=A12/B12</t>
  </si>
  <si>
    <t>G12</t>
  </si>
  <si>
    <t>=E12/F12</t>
  </si>
  <si>
    <t>K12</t>
  </si>
  <si>
    <t>=I12/J12</t>
  </si>
  <si>
    <t>C16</t>
  </si>
  <si>
    <t>=(A16/B16)-1</t>
  </si>
  <si>
    <t>G16</t>
  </si>
  <si>
    <t>=(E16/F16)-1</t>
  </si>
  <si>
    <t>K16</t>
  </si>
  <si>
    <t>=(I16/J16)-1</t>
  </si>
  <si>
    <t>C21</t>
  </si>
  <si>
    <t>=(A21/B21)-1</t>
  </si>
  <si>
    <t>G21</t>
  </si>
  <si>
    <t>=(E21/F21)-1</t>
  </si>
  <si>
    <t>K21</t>
  </si>
  <si>
    <t>=(I21/J21)-1</t>
  </si>
  <si>
    <t>C26</t>
  </si>
  <si>
    <t>=(A26/B26)-1</t>
  </si>
  <si>
    <t>G26</t>
  </si>
  <si>
    <t>=(E26/F26)-1</t>
  </si>
  <si>
    <t>K26</t>
  </si>
  <si>
    <t>=(I26/J26)-1</t>
  </si>
  <si>
    <r>
      <t xml:space="preserve">Feuille : </t>
    </r>
    <r>
      <rPr>
        <b/>
        <i/>
        <sz val="11"/>
        <color theme="1"/>
        <rFont val="Calibri"/>
        <family val="2"/>
        <scheme val="minor"/>
      </rPr>
      <t>TDB</t>
    </r>
  </si>
  <si>
    <t>Choix département:</t>
  </si>
  <si>
    <t>Choix du mois :</t>
  </si>
  <si>
    <t>L'année en cours</t>
  </si>
  <si>
    <t>L'année précédente</t>
  </si>
  <si>
    <t>Variation</t>
  </si>
  <si>
    <t>Atteinte de l'objectif Année en cours</t>
  </si>
  <si>
    <t>Atteinte prévisionnelle d'objectifs (date)</t>
  </si>
  <si>
    <t>Moyenne des départements</t>
  </si>
  <si>
    <t xml:space="preserve">Type de graphique : </t>
  </si>
  <si>
    <t>Année</t>
  </si>
  <si>
    <t>Totaux des départements</t>
  </si>
  <si>
    <t>Revenus Vs Dépenses</t>
  </si>
  <si>
    <t>Budgets Vs Dépenses</t>
  </si>
  <si>
    <t>Mois de :</t>
  </si>
  <si>
    <t xml:space="preserve">Cumulatif Janvier à </t>
  </si>
  <si>
    <t>Total du :</t>
  </si>
  <si>
    <t>E6</t>
  </si>
  <si>
    <t>=(C6/D6)-1</t>
  </si>
  <si>
    <t>E7</t>
  </si>
  <si>
    <t>=(C7/D7)-1</t>
  </si>
  <si>
    <t>=(C8/D8)-1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</si>
</sst>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 * #,##0_)\ &quot;$&quot;_ ;_ * \(#,##0\)\ &quot;$&quot;_ ;_ * &quot;-&quot;_)\ &quot;$&quot;_ ;_ @_ "/>
    <numFmt numFmtId="44" formatCode="_ * #,##0.00_)\ &quot;$&quot;_ ;_ * \(#,##0.00\)\ &quot;$&quot;_ ;_ * &quot;-&quot;??_)\ &quot;$&quot;_ ;_ @_ "/>
    <numFmt numFmtId="164" formatCode="_ * #,##0_)\ &quot;$&quot;_ ;_ * \(#,##0\)\ &quot;$&quot;_ ;_ * &quot;-&quot;??_)\ &quot;$&quot;_ ;_ @_ "/>
    <numFmt numFmtId="165" formatCode="0.0%"/>
    <numFmt numFmtId="166" formatCode="#,##0\ &quot;$&quot;"/>
  </numFmts>
  <fonts count="33" x14ac:knownFonts="1">
    <font>
      <sz val="11"/>
      <color theme="1"/>
      <name val="Calibri"/>
      <family val="2"/>
      <scheme val="minor"/>
    </font>
    <font>
      <sz val="14"/>
      <color indexed="8"/>
      <name val="Calibri"/>
      <family val="2"/>
    </font>
    <font>
      <b/>
      <sz val="14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u/>
      <sz val="16"/>
      <color theme="1"/>
      <name val="Book Antiqua"/>
      <family val="1"/>
    </font>
    <font>
      <sz val="14"/>
      <color theme="1"/>
      <name val="Book Antiqua"/>
      <family val="1"/>
    </font>
    <font>
      <b/>
      <sz val="18"/>
      <color theme="1"/>
      <name val="Bookman Old Style"/>
      <family val="1"/>
    </font>
    <font>
      <i/>
      <sz val="11"/>
      <color theme="1"/>
      <name val="Calibri"/>
      <family val="2"/>
      <scheme val="minor"/>
    </font>
    <font>
      <b/>
      <sz val="24"/>
      <color theme="0"/>
      <name val="Bookman Old Style"/>
      <family val="1"/>
    </font>
    <font>
      <b/>
      <sz val="18"/>
      <color theme="0"/>
      <name val="Calibri"/>
      <family val="2"/>
      <scheme val="minor"/>
    </font>
    <font>
      <i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0"/>
      <color theme="1"/>
      <name val="Arial Narrow"/>
      <family val="2"/>
    </font>
    <font>
      <b/>
      <i/>
      <sz val="10"/>
      <color theme="1"/>
      <name val="Arial Narrow"/>
      <family val="2"/>
    </font>
    <font>
      <b/>
      <sz val="16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14"/>
      <color theme="0"/>
      <name val="Arial"/>
      <family val="2"/>
    </font>
    <font>
      <b/>
      <sz val="8"/>
      <color theme="0"/>
      <name val="Arial Narrow"/>
      <family val="2"/>
    </font>
    <font>
      <sz val="14"/>
      <color theme="4" tint="0.79998168889431442"/>
      <name val="Arial"/>
      <family val="2"/>
    </font>
    <font>
      <b/>
      <sz val="14"/>
      <color theme="3" tint="-0.499984740745262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28"/>
      <color theme="1"/>
      <name val="Calibri"/>
      <family val="2"/>
      <scheme val="minor"/>
    </font>
    <font>
      <b/>
      <sz val="26"/>
      <color theme="3" tint="-0.499984740745262"/>
      <name val="Calibri"/>
      <family val="2"/>
      <scheme val="minor"/>
    </font>
    <font>
      <b/>
      <sz val="26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theme="5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theme="4"/>
      </patternFill>
    </fill>
    <fill>
      <patternFill patternType="solid">
        <fgColor theme="0" tint="-0.14999847407452621"/>
        <bgColor theme="4"/>
      </patternFill>
    </fill>
  </fills>
  <borders count="3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n">
        <color rgb="FF3F3F3F"/>
      </bottom>
      <diagonal/>
    </border>
    <border>
      <left style="double">
        <color rgb="FF3F3F3F"/>
      </left>
      <right/>
      <top style="double">
        <color rgb="FF3F3F3F"/>
      </top>
      <bottom style="double">
        <color rgb="FF3F3F3F"/>
      </bottom>
      <diagonal/>
    </border>
    <border>
      <left/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 style="thin">
        <color indexed="64"/>
      </right>
      <top style="double">
        <color rgb="FF3F3F3F"/>
      </top>
      <bottom/>
      <diagonal/>
    </border>
    <border>
      <left style="thin">
        <color indexed="64"/>
      </left>
      <right/>
      <top style="double">
        <color rgb="FF3F3F3F"/>
      </top>
      <bottom style="thin">
        <color indexed="64"/>
      </bottom>
      <diagonal/>
    </border>
    <border>
      <left/>
      <right style="thin">
        <color indexed="64"/>
      </right>
      <top style="double">
        <color rgb="FF3F3F3F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theme="3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theme="3" tint="-0.499984740745262"/>
      </left>
      <right style="hair">
        <color theme="3" tint="-0.499984740745262"/>
      </right>
      <top style="hair">
        <color theme="3" tint="-0.499984740745262"/>
      </top>
      <bottom style="hair">
        <color theme="3" tint="-0.4999847407452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3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" fillId="5" borderId="16" applyNumberFormat="0" applyAlignment="0" applyProtection="0"/>
    <xf numFmtId="0" fontId="6" fillId="0" borderId="17" applyNumberFormat="0" applyFill="0" applyAlignment="0" applyProtection="0"/>
    <xf numFmtId="0" fontId="7" fillId="6" borderId="18" applyNumberFormat="0" applyAlignment="0" applyProtection="0"/>
    <xf numFmtId="42" fontId="3" fillId="0" borderId="0" applyFont="0" applyFill="0" applyBorder="0" applyAlignment="0" applyProtection="0"/>
  </cellStyleXfs>
  <cellXfs count="109">
    <xf numFmtId="0" fontId="0" fillId="0" borderId="0" xfId="0"/>
    <xf numFmtId="164" fontId="3" fillId="0" borderId="0" xfId="4" applyNumberFormat="1" applyFont="1"/>
    <xf numFmtId="0" fontId="5" fillId="7" borderId="16" xfId="6" applyFill="1" applyAlignment="1">
      <alignment horizontal="center"/>
    </xf>
    <xf numFmtId="0" fontId="5" fillId="7" borderId="16" xfId="6" applyFill="1" applyAlignment="1">
      <alignment horizontal="left"/>
    </xf>
    <xf numFmtId="0" fontId="5" fillId="8" borderId="16" xfId="6" applyFill="1" applyAlignment="1">
      <alignment horizontal="center"/>
    </xf>
    <xf numFmtId="0" fontId="5" fillId="8" borderId="16" xfId="6" applyFill="1" applyAlignment="1">
      <alignment horizontal="left"/>
    </xf>
    <xf numFmtId="0" fontId="0" fillId="0" borderId="0" xfId="0" applyAlignment="1">
      <alignment horizontal="center"/>
    </xf>
    <xf numFmtId="164" fontId="6" fillId="0" borderId="0" xfId="0" applyNumberFormat="1" applyFont="1"/>
    <xf numFmtId="165" fontId="11" fillId="10" borderId="5" xfId="5" applyNumberFormat="1" applyFont="1" applyFill="1" applyBorder="1" applyAlignment="1">
      <alignment horizontal="center" vertical="center"/>
    </xf>
    <xf numFmtId="165" fontId="11" fillId="10" borderId="7" xfId="5" applyNumberFormat="1" applyFont="1" applyFill="1" applyBorder="1" applyAlignment="1">
      <alignment horizontal="center" vertical="center"/>
    </xf>
    <xf numFmtId="0" fontId="0" fillId="0" borderId="0" xfId="0" quotePrefix="1"/>
    <xf numFmtId="0" fontId="3" fillId="0" borderId="0" xfId="4" applyNumberFormat="1" applyFont="1"/>
    <xf numFmtId="0" fontId="12" fillId="0" borderId="8" xfId="0" applyFont="1" applyBorder="1"/>
    <xf numFmtId="0" fontId="12" fillId="0" borderId="9" xfId="0" applyFont="1" applyBorder="1"/>
    <xf numFmtId="0" fontId="12" fillId="0" borderId="22" xfId="0" applyFont="1" applyBorder="1"/>
    <xf numFmtId="0" fontId="12" fillId="0" borderId="10" xfId="0" applyFont="1" applyBorder="1"/>
    <xf numFmtId="0" fontId="12" fillId="0" borderId="9" xfId="0" applyFont="1" applyBorder="1" applyAlignment="1">
      <alignment horizontal="right"/>
    </xf>
    <xf numFmtId="0" fontId="12" fillId="0" borderId="10" xfId="0" quotePrefix="1" applyFont="1" applyBorder="1"/>
    <xf numFmtId="0" fontId="12" fillId="0" borderId="11" xfId="0" applyFont="1" applyBorder="1" applyAlignment="1">
      <alignment horizontal="right"/>
    </xf>
    <xf numFmtId="0" fontId="12" fillId="0" borderId="12" xfId="0" quotePrefix="1" applyFont="1" applyBorder="1"/>
    <xf numFmtId="0" fontId="17" fillId="0" borderId="0" xfId="0" applyFont="1"/>
    <xf numFmtId="0" fontId="12" fillId="0" borderId="11" xfId="0" applyFont="1" applyBorder="1"/>
    <xf numFmtId="0" fontId="12" fillId="0" borderId="12" xfId="0" applyFont="1" applyBorder="1"/>
    <xf numFmtId="0" fontId="12" fillId="0" borderId="25" xfId="0" quotePrefix="1" applyFont="1" applyBorder="1"/>
    <xf numFmtId="0" fontId="0" fillId="14" borderId="0" xfId="0" applyFill="1"/>
    <xf numFmtId="0" fontId="0" fillId="14" borderId="0" xfId="0" applyFill="1" applyAlignment="1">
      <alignment horizontal="center"/>
    </xf>
    <xf numFmtId="0" fontId="23" fillId="14" borderId="26" xfId="0" applyFont="1" applyFill="1" applyBorder="1" applyAlignment="1">
      <alignment horizontal="center" vertical="center" wrapText="1"/>
    </xf>
    <xf numFmtId="0" fontId="21" fillId="14" borderId="0" xfId="0" applyFont="1" applyFill="1" applyBorder="1"/>
    <xf numFmtId="0" fontId="8" fillId="14" borderId="0" xfId="0" applyFont="1" applyFill="1" applyBorder="1"/>
    <xf numFmtId="0" fontId="0" fillId="0" borderId="0" xfId="0" applyBorder="1"/>
    <xf numFmtId="166" fontId="9" fillId="15" borderId="4" xfId="4" applyNumberFormat="1" applyFont="1" applyFill="1" applyBorder="1" applyAlignment="1">
      <alignment horizontal="center" vertical="center"/>
    </xf>
    <xf numFmtId="166" fontId="10" fillId="15" borderId="5" xfId="4" applyNumberFormat="1" applyFont="1" applyFill="1" applyBorder="1" applyAlignment="1">
      <alignment horizontal="center" vertical="center"/>
    </xf>
    <xf numFmtId="0" fontId="0" fillId="14" borderId="6" xfId="0" applyFill="1" applyBorder="1"/>
    <xf numFmtId="166" fontId="9" fillId="15" borderId="5" xfId="4" applyNumberFormat="1" applyFont="1" applyFill="1" applyBorder="1" applyAlignment="1">
      <alignment horizontal="center" vertical="center"/>
    </xf>
    <xf numFmtId="0" fontId="24" fillId="11" borderId="2" xfId="0" applyFont="1" applyFill="1" applyBorder="1"/>
    <xf numFmtId="0" fontId="24" fillId="11" borderId="1" xfId="0" applyFont="1" applyFill="1" applyBorder="1"/>
    <xf numFmtId="0" fontId="24" fillId="11" borderId="1" xfId="0" applyFont="1" applyFill="1" applyBorder="1" applyAlignment="1">
      <alignment horizontal="right"/>
    </xf>
    <xf numFmtId="0" fontId="24" fillId="11" borderId="1" xfId="0" applyFont="1" applyFill="1" applyBorder="1" applyAlignment="1">
      <alignment horizontal="center"/>
    </xf>
    <xf numFmtId="0" fontId="24" fillId="11" borderId="1" xfId="0" applyFont="1" applyFill="1" applyBorder="1" applyAlignment="1">
      <alignment horizontal="left"/>
    </xf>
    <xf numFmtId="0" fontId="24" fillId="11" borderId="3" xfId="0" applyFont="1" applyFill="1" applyBorder="1"/>
    <xf numFmtId="0" fontId="0" fillId="14" borderId="0" xfId="0" applyFill="1" applyBorder="1"/>
    <xf numFmtId="0" fontId="0" fillId="16" borderId="0" xfId="0" applyFill="1"/>
    <xf numFmtId="0" fontId="0" fillId="10" borderId="0" xfId="0" applyFill="1"/>
    <xf numFmtId="0" fontId="0" fillId="9" borderId="0" xfId="0" applyFill="1"/>
    <xf numFmtId="0" fontId="25" fillId="17" borderId="27" xfId="0" applyFont="1" applyFill="1" applyBorder="1" applyAlignment="1">
      <alignment horizontal="left"/>
    </xf>
    <xf numFmtId="0" fontId="0" fillId="16" borderId="0" xfId="0" applyFill="1" applyAlignment="1">
      <alignment horizontal="right"/>
    </xf>
    <xf numFmtId="0" fontId="25" fillId="16" borderId="0" xfId="0" applyFont="1" applyFill="1" applyBorder="1" applyAlignment="1">
      <alignment horizontal="left"/>
    </xf>
    <xf numFmtId="0" fontId="0" fillId="10" borderId="0" xfId="0" applyFill="1" applyAlignment="1">
      <alignment horizontal="right"/>
    </xf>
    <xf numFmtId="0" fontId="26" fillId="18" borderId="0" xfId="0" applyFont="1" applyFill="1" applyBorder="1" applyAlignment="1">
      <alignment horizontal="left"/>
    </xf>
    <xf numFmtId="0" fontId="19" fillId="10" borderId="0" xfId="0" applyFont="1" applyFill="1" applyBorder="1" applyAlignment="1"/>
    <xf numFmtId="0" fontId="19" fillId="10" borderId="0" xfId="0" applyFont="1" applyFill="1" applyAlignment="1"/>
    <xf numFmtId="0" fontId="26" fillId="18" borderId="0" xfId="0" applyFont="1" applyFill="1" applyBorder="1" applyAlignment="1">
      <alignment horizontal="right"/>
    </xf>
    <xf numFmtId="0" fontId="0" fillId="10" borderId="0" xfId="0" applyFill="1" applyBorder="1" applyAlignment="1">
      <alignment horizontal="center"/>
    </xf>
    <xf numFmtId="0" fontId="26" fillId="19" borderId="0" xfId="0" applyFont="1" applyFill="1" applyBorder="1" applyAlignment="1">
      <alignment horizontal="right"/>
    </xf>
    <xf numFmtId="0" fontId="0" fillId="16" borderId="0" xfId="0" applyFill="1" applyBorder="1"/>
    <xf numFmtId="0" fontId="0" fillId="16" borderId="0" xfId="0" applyFont="1" applyFill="1" applyBorder="1" applyAlignment="1">
      <alignment horizontal="right" indent="2"/>
    </xf>
    <xf numFmtId="0" fontId="0" fillId="16" borderId="0" xfId="0" applyFont="1" applyFill="1" applyAlignment="1">
      <alignment horizontal="right" indent="2"/>
    </xf>
    <xf numFmtId="0" fontId="0" fillId="16" borderId="0" xfId="0" applyFont="1" applyFill="1" applyBorder="1" applyAlignment="1">
      <alignment horizontal="right"/>
    </xf>
    <xf numFmtId="166" fontId="28" fillId="12" borderId="30" xfId="0" applyNumberFormat="1" applyFont="1" applyFill="1" applyBorder="1" applyAlignment="1">
      <alignment horizontal="right"/>
    </xf>
    <xf numFmtId="165" fontId="28" fillId="12" borderId="30" xfId="0" applyNumberFormat="1" applyFont="1" applyFill="1" applyBorder="1" applyAlignment="1"/>
    <xf numFmtId="0" fontId="0" fillId="16" borderId="0" xfId="0" quotePrefix="1" applyFill="1"/>
    <xf numFmtId="0" fontId="0" fillId="9" borderId="0" xfId="0" quotePrefix="1" applyFill="1"/>
    <xf numFmtId="42" fontId="0" fillId="16" borderId="0" xfId="9" applyFont="1" applyFill="1"/>
    <xf numFmtId="42" fontId="0" fillId="16" borderId="0" xfId="0" applyNumberFormat="1" applyFill="1"/>
    <xf numFmtId="0" fontId="30" fillId="16" borderId="0" xfId="0" applyFont="1" applyFill="1"/>
    <xf numFmtId="0" fontId="0" fillId="9" borderId="0" xfId="0" applyFill="1" applyBorder="1"/>
    <xf numFmtId="42" fontId="0" fillId="16" borderId="0" xfId="9" applyFont="1" applyFill="1" applyBorder="1"/>
    <xf numFmtId="0" fontId="0" fillId="16" borderId="0" xfId="0" applyFill="1" applyBorder="1" applyAlignment="1">
      <alignment horizontal="right"/>
    </xf>
    <xf numFmtId="0" fontId="6" fillId="16" borderId="0" xfId="0" applyFont="1" applyFill="1" applyBorder="1" applyAlignment="1">
      <alignment horizontal="center" vertical="center" textRotation="90"/>
    </xf>
    <xf numFmtId="0" fontId="0" fillId="16" borderId="0" xfId="0" applyFill="1" applyAlignment="1"/>
    <xf numFmtId="0" fontId="29" fillId="16" borderId="0" xfId="0" applyFont="1" applyFill="1" applyAlignment="1">
      <alignment horizontal="center"/>
    </xf>
    <xf numFmtId="0" fontId="31" fillId="16" borderId="0" xfId="0" applyFont="1" applyFill="1" applyAlignment="1">
      <alignment horizontal="center" vertical="center"/>
    </xf>
    <xf numFmtId="0" fontId="25" fillId="17" borderId="0" xfId="0" applyFont="1" applyFill="1" applyBorder="1" applyAlignment="1">
      <alignment horizontal="center"/>
    </xf>
    <xf numFmtId="0" fontId="27" fillId="16" borderId="28" xfId="0" applyFont="1" applyFill="1" applyBorder="1" applyAlignment="1">
      <alignment horizontal="center" vertical="center" textRotation="90"/>
    </xf>
    <xf numFmtId="0" fontId="27" fillId="16" borderId="29" xfId="0" applyFont="1" applyFill="1" applyBorder="1" applyAlignment="1">
      <alignment horizontal="center" vertical="center" textRotation="90"/>
    </xf>
    <xf numFmtId="0" fontId="27" fillId="16" borderId="31" xfId="0" applyFont="1" applyFill="1" applyBorder="1" applyAlignment="1">
      <alignment horizontal="center" vertical="center" textRotation="90"/>
    </xf>
    <xf numFmtId="0" fontId="6" fillId="16" borderId="25" xfId="0" applyFont="1" applyFill="1" applyBorder="1" applyAlignment="1">
      <alignment horizontal="center" vertical="center" textRotation="90"/>
    </xf>
    <xf numFmtId="0" fontId="6" fillId="16" borderId="10" xfId="0" applyFont="1" applyFill="1" applyBorder="1" applyAlignment="1">
      <alignment horizontal="center" vertical="center" textRotation="90"/>
    </xf>
    <xf numFmtId="0" fontId="6" fillId="16" borderId="12" xfId="0" applyFont="1" applyFill="1" applyBorder="1" applyAlignment="1">
      <alignment horizontal="center" vertical="center" textRotation="90"/>
    </xf>
    <xf numFmtId="0" fontId="6" fillId="16" borderId="28" xfId="0" applyFont="1" applyFill="1" applyBorder="1" applyAlignment="1">
      <alignment horizontal="center" vertical="center" textRotation="90"/>
    </xf>
    <xf numFmtId="0" fontId="6" fillId="16" borderId="29" xfId="0" applyFont="1" applyFill="1" applyBorder="1" applyAlignment="1">
      <alignment horizontal="center" vertical="center" textRotation="90"/>
    </xf>
    <xf numFmtId="0" fontId="6" fillId="16" borderId="31" xfId="0" applyFont="1" applyFill="1" applyBorder="1" applyAlignment="1">
      <alignment horizontal="center" vertical="center" textRotation="90"/>
    </xf>
    <xf numFmtId="0" fontId="31" fillId="16" borderId="0" xfId="0" applyFont="1" applyFill="1" applyAlignment="1">
      <alignment horizontal="center"/>
    </xf>
    <xf numFmtId="0" fontId="24" fillId="11" borderId="13" xfId="1" applyFont="1" applyFill="1" applyBorder="1" applyAlignment="1">
      <alignment horizontal="center"/>
    </xf>
    <xf numFmtId="0" fontId="24" fillId="11" borderId="14" xfId="1" applyFont="1" applyFill="1" applyBorder="1" applyAlignment="1">
      <alignment horizontal="center"/>
    </xf>
    <xf numFmtId="0" fontId="24" fillId="11" borderId="15" xfId="1" applyFont="1" applyFill="1" applyBorder="1" applyAlignment="1">
      <alignment horizontal="center"/>
    </xf>
    <xf numFmtId="0" fontId="14" fillId="14" borderId="0" xfId="3" applyFont="1" applyFill="1" applyAlignment="1">
      <alignment horizontal="center" vertical="center"/>
    </xf>
    <xf numFmtId="0" fontId="15" fillId="14" borderId="0" xfId="3" applyFont="1" applyFill="1" applyAlignment="1">
      <alignment horizontal="center" vertical="center"/>
    </xf>
    <xf numFmtId="0" fontId="22" fillId="11" borderId="13" xfId="1" applyFont="1" applyFill="1" applyBorder="1" applyAlignment="1">
      <alignment horizontal="center"/>
    </xf>
    <xf numFmtId="0" fontId="22" fillId="11" borderId="14" xfId="1" applyFont="1" applyFill="1" applyBorder="1" applyAlignment="1">
      <alignment horizontal="center"/>
    </xf>
    <xf numFmtId="0" fontId="22" fillId="11" borderId="15" xfId="1" applyFont="1" applyFill="1" applyBorder="1" applyAlignment="1">
      <alignment horizontal="center"/>
    </xf>
    <xf numFmtId="0" fontId="13" fillId="13" borderId="0" xfId="2" applyFont="1" applyFill="1" applyBorder="1" applyAlignment="1">
      <alignment horizontal="center"/>
    </xf>
    <xf numFmtId="0" fontId="13" fillId="13" borderId="0" xfId="2" applyFont="1" applyFill="1" applyAlignment="1">
      <alignment horizontal="center"/>
    </xf>
    <xf numFmtId="0" fontId="16" fillId="0" borderId="19" xfId="0" applyFont="1" applyBorder="1" applyAlignment="1">
      <alignment horizontal="center"/>
    </xf>
    <xf numFmtId="0" fontId="12" fillId="0" borderId="23" xfId="0" applyFont="1" applyBorder="1" applyAlignment="1">
      <alignment horizontal="center"/>
    </xf>
    <xf numFmtId="0" fontId="12" fillId="0" borderId="24" xfId="0" applyFont="1" applyBorder="1" applyAlignment="1">
      <alignment horizontal="center"/>
    </xf>
    <xf numFmtId="0" fontId="7" fillId="6" borderId="20" xfId="8" applyBorder="1" applyAlignment="1">
      <alignment horizontal="center" vertical="center"/>
    </xf>
    <xf numFmtId="0" fontId="7" fillId="6" borderId="21" xfId="8" applyBorder="1" applyAlignment="1">
      <alignment horizontal="center" vertical="center"/>
    </xf>
    <xf numFmtId="0" fontId="7" fillId="6" borderId="18" xfId="8" applyAlignment="1">
      <alignment horizontal="center" vertical="center"/>
    </xf>
    <xf numFmtId="0" fontId="21" fillId="6" borderId="18" xfId="8" applyFont="1" applyAlignment="1">
      <alignment horizontal="center" vertical="center" wrapText="1"/>
    </xf>
    <xf numFmtId="0" fontId="32" fillId="16" borderId="8" xfId="0" applyFont="1" applyFill="1" applyBorder="1" applyAlignment="1">
      <alignment horizontal="center" vertical="center" textRotation="90" wrapText="1"/>
    </xf>
    <xf numFmtId="0" fontId="32" fillId="16" borderId="25" xfId="0" applyFont="1" applyFill="1" applyBorder="1" applyAlignment="1">
      <alignment horizontal="center" vertical="center" textRotation="90" wrapText="1"/>
    </xf>
    <xf numFmtId="0" fontId="32" fillId="16" borderId="9" xfId="0" applyFont="1" applyFill="1" applyBorder="1" applyAlignment="1">
      <alignment horizontal="center" vertical="center" textRotation="90" wrapText="1"/>
    </xf>
    <xf numFmtId="0" fontId="32" fillId="16" borderId="10" xfId="0" applyFont="1" applyFill="1" applyBorder="1" applyAlignment="1">
      <alignment horizontal="center" vertical="center" textRotation="90" wrapText="1"/>
    </xf>
    <xf numFmtId="0" fontId="32" fillId="16" borderId="11" xfId="0" applyFont="1" applyFill="1" applyBorder="1" applyAlignment="1">
      <alignment horizontal="center" vertical="center" textRotation="90" wrapText="1"/>
    </xf>
    <xf numFmtId="0" fontId="32" fillId="16" borderId="12" xfId="0" applyFont="1" applyFill="1" applyBorder="1" applyAlignment="1">
      <alignment horizontal="center" vertical="center" textRotation="90" wrapText="1"/>
    </xf>
    <xf numFmtId="0" fontId="32" fillId="16" borderId="0" xfId="0" applyFont="1" applyFill="1" applyBorder="1" applyAlignment="1">
      <alignment vertical="center" textRotation="90" wrapText="1"/>
    </xf>
    <xf numFmtId="0" fontId="3" fillId="0" borderId="17" xfId="7" applyFont="1"/>
    <xf numFmtId="0" fontId="6" fillId="0" borderId="17" xfId="7" applyFont="1"/>
  </cellXfs>
  <cellStyles count="10">
    <cellStyle name="40 % - Accent2" xfId="1" builtinId="35"/>
    <cellStyle name="Accent2" xfId="2" builtinId="33"/>
    <cellStyle name="Accent6" xfId="3" builtinId="49"/>
    <cellStyle name="Monétaire" xfId="4" builtinId="4"/>
    <cellStyle name="Monétaire [0]" xfId="9" builtinId="7"/>
    <cellStyle name="Normal" xfId="0" builtinId="0"/>
    <cellStyle name="Pourcentage" xfId="5" builtinId="5"/>
    <cellStyle name="Sortie" xfId="6" builtinId="21"/>
    <cellStyle name="Total" xfId="7" builtinId="25"/>
    <cellStyle name="Vérification" xfId="8" builtin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19050</xdr:colOff>
      <xdr:row>6</xdr:row>
      <xdr:rowOff>38100</xdr:rowOff>
    </xdr:from>
    <xdr:to>
      <xdr:col>10</xdr:col>
      <xdr:colOff>4429124</xdr:colOff>
      <xdr:row>9</xdr:row>
      <xdr:rowOff>84991</xdr:rowOff>
    </xdr:to>
    <xdr:sp macro="" textlink="">
      <xdr:nvSpPr>
        <xdr:cNvPr id="2" name="Text Box 67"/>
        <xdr:cNvSpPr txBox="1">
          <a:spLocks noChangeArrowheads="1"/>
        </xdr:cNvSpPr>
      </xdr:nvSpPr>
      <xdr:spPr bwMode="auto">
        <a:xfrm>
          <a:off x="12849225" y="1323975"/>
          <a:ext cx="5924549" cy="627916"/>
        </a:xfrm>
        <a:prstGeom prst="rect">
          <a:avLst/>
        </a:prstGeom>
        <a:ln>
          <a:headEnd/>
          <a:tailEnd/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fr-CA" sz="800" b="1" i="1" u="none" strike="noStrike" baseline="0">
              <a:solidFill>
                <a:srgbClr val="000000"/>
              </a:solidFill>
              <a:latin typeface="Calibri"/>
            </a:rPr>
            <a:t>type</a:t>
          </a:r>
          <a:r>
            <a:rPr lang="fr-CA" sz="800" b="0" i="1" u="none" strike="noStrike" baseline="0">
              <a:solidFill>
                <a:srgbClr val="000000"/>
              </a:solidFill>
              <a:latin typeface="Calibri"/>
            </a:rPr>
            <a:t> (EQUIV) : </a:t>
          </a:r>
        </a:p>
        <a:p>
          <a:pPr algn="l" rtl="0">
            <a:defRPr sz="1000"/>
          </a:pPr>
          <a:r>
            <a:rPr lang="fr-CA" sz="800" b="1" i="1" u="none" strike="noStrike" baseline="0">
              <a:solidFill>
                <a:srgbClr val="000000"/>
              </a:solidFill>
              <a:latin typeface="Calibri"/>
            </a:rPr>
            <a:t>1</a:t>
          </a:r>
          <a:r>
            <a:rPr lang="fr-CA" sz="800" b="0" i="1" u="none" strike="noStrike" baseline="0">
              <a:solidFill>
                <a:srgbClr val="000000"/>
              </a:solidFill>
              <a:latin typeface="Calibri"/>
            </a:rPr>
            <a:t> ou omis, recherche la valeur la plus élevée qui est inférieure ou égale à celle de l’argument valeur_cherchée.  </a:t>
          </a:r>
        </a:p>
        <a:p>
          <a:pPr algn="l" rtl="0">
            <a:defRPr sz="1000"/>
          </a:pPr>
          <a:r>
            <a:rPr lang="fr-CA" sz="800" b="1" i="1" u="none" strike="noStrike" baseline="0">
              <a:solidFill>
                <a:srgbClr val="000000"/>
              </a:solidFill>
              <a:latin typeface="Calibri"/>
            </a:rPr>
            <a:t>0</a:t>
          </a:r>
          <a:r>
            <a:rPr lang="fr-CA" sz="800" b="0" i="1" u="none" strike="noStrike" baseline="0">
              <a:solidFill>
                <a:srgbClr val="000000"/>
              </a:solidFill>
              <a:latin typeface="Calibri"/>
            </a:rPr>
            <a:t> La fonction EQUIV recherche la première valeur exactement équivalente à celle de l’argument valeur_cherchée. </a:t>
          </a:r>
        </a:p>
        <a:p>
          <a:pPr algn="l" rtl="0">
            <a:defRPr sz="1000"/>
          </a:pPr>
          <a:r>
            <a:rPr lang="fr-CA" sz="800" b="1" i="1" u="none" strike="noStrike" baseline="0">
              <a:solidFill>
                <a:srgbClr val="000000"/>
              </a:solidFill>
              <a:latin typeface="Calibri"/>
            </a:rPr>
            <a:t>-1 </a:t>
          </a:r>
          <a:r>
            <a:rPr lang="fr-CA" sz="800" b="0" i="1" u="none" strike="noStrike" baseline="0">
              <a:solidFill>
                <a:srgbClr val="000000"/>
              </a:solidFill>
              <a:latin typeface="Calibri"/>
            </a:rPr>
            <a:t>La fonction EQUIV recherche la plus petite valeur qui est supérieure ou égale à celle de l’argument valeur_cherchée.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>
    <pageSetUpPr fitToPage="1"/>
  </sheetPr>
  <dimension ref="A1:Y37"/>
  <sheetViews>
    <sheetView showGridLines="0" tabSelected="1" zoomScaleNormal="100" workbookViewId="0">
      <selection activeCell="C6" sqref="C6"/>
    </sheetView>
  </sheetViews>
  <sheetFormatPr baseColWidth="10" defaultRowHeight="15" x14ac:dyDescent="0.25"/>
  <cols>
    <col min="1" max="1" width="8.7109375" customWidth="1"/>
    <col min="2" max="2" width="18.7109375" customWidth="1"/>
    <col min="3" max="3" width="26.140625" bestFit="1" customWidth="1"/>
    <col min="4" max="4" width="24.7109375" customWidth="1"/>
    <col min="5" max="5" width="21.7109375" customWidth="1"/>
    <col min="6" max="7" width="4.7109375" customWidth="1"/>
    <col min="8" max="11" width="10.7109375" customWidth="1"/>
    <col min="12" max="12" width="3.7109375" customWidth="1"/>
    <col min="13" max="13" width="7.7109375" customWidth="1"/>
    <col min="14" max="14" width="4.7109375" customWidth="1"/>
    <col min="15" max="15" width="1.7109375" customWidth="1"/>
    <col min="16" max="19" width="10.7109375" customWidth="1"/>
    <col min="20" max="20" width="1.7109375" customWidth="1"/>
    <col min="21" max="21" width="2.7109375" customWidth="1"/>
  </cols>
  <sheetData>
    <row r="1" spans="1:25" s="43" customFormat="1" ht="3.95" customHeight="1" x14ac:dyDescent="0.25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2"/>
      <c r="O1" s="42"/>
      <c r="P1" s="42"/>
      <c r="Q1" s="42"/>
      <c r="R1" s="42"/>
      <c r="S1" s="41"/>
      <c r="T1" s="41"/>
      <c r="U1" s="41"/>
    </row>
    <row r="2" spans="1:25" ht="20.100000000000001" customHeight="1" x14ac:dyDescent="0.3">
      <c r="A2" s="41"/>
      <c r="B2" s="41" t="s">
        <v>136</v>
      </c>
      <c r="C2" s="44"/>
      <c r="D2" s="45" t="s">
        <v>137</v>
      </c>
      <c r="E2" s="44"/>
      <c r="F2" s="46"/>
      <c r="G2" s="41"/>
      <c r="H2" s="41"/>
      <c r="I2" s="41"/>
      <c r="J2" s="41"/>
      <c r="K2" s="41"/>
      <c r="L2" s="41"/>
      <c r="M2" s="41"/>
      <c r="N2" s="47" t="s">
        <v>144</v>
      </c>
      <c r="O2" s="47"/>
      <c r="P2" s="72"/>
      <c r="Q2" s="72"/>
      <c r="R2" s="72"/>
      <c r="S2" s="72"/>
      <c r="T2" s="41"/>
      <c r="U2" s="41"/>
      <c r="V2" s="43"/>
      <c r="W2" s="43"/>
      <c r="X2" s="43"/>
      <c r="Y2" s="43"/>
    </row>
    <row r="3" spans="1:25" ht="3.95" customHeight="1" x14ac:dyDescent="0.35">
      <c r="A3" s="41"/>
      <c r="B3" s="41"/>
      <c r="C3" s="46"/>
      <c r="D3" s="41"/>
      <c r="E3" s="46"/>
      <c r="F3" s="46"/>
      <c r="G3" s="41"/>
      <c r="H3" s="41"/>
      <c r="I3" s="42"/>
      <c r="J3" s="48"/>
      <c r="K3" s="49"/>
      <c r="L3" s="50"/>
      <c r="M3" s="51"/>
      <c r="N3" s="42"/>
      <c r="O3" s="42"/>
      <c r="P3" s="52"/>
      <c r="Q3" s="52"/>
      <c r="R3" s="52"/>
      <c r="S3" s="41"/>
      <c r="T3" s="41"/>
      <c r="U3" s="41"/>
      <c r="V3" s="43"/>
      <c r="W3" s="43"/>
      <c r="X3" s="43"/>
      <c r="Y3" s="43"/>
    </row>
    <row r="4" spans="1:25" ht="9.9499999999999993" customHeight="1" x14ac:dyDescent="0.25">
      <c r="A4" s="43"/>
      <c r="B4" s="43"/>
      <c r="C4" s="43"/>
      <c r="D4" s="43"/>
      <c r="E4" s="43"/>
      <c r="F4" s="43"/>
      <c r="G4" s="43"/>
      <c r="H4" s="43"/>
      <c r="I4" s="43"/>
      <c r="J4" s="43"/>
      <c r="K4" s="43"/>
      <c r="L4" s="53"/>
      <c r="M4" s="73" t="s">
        <v>145</v>
      </c>
      <c r="N4" s="76" t="s">
        <v>28</v>
      </c>
      <c r="O4" s="68"/>
      <c r="P4" s="41"/>
      <c r="Q4" s="41"/>
      <c r="R4" s="41"/>
      <c r="S4" s="41"/>
      <c r="T4" s="41"/>
      <c r="U4" s="41"/>
      <c r="V4" s="43"/>
      <c r="W4" s="43"/>
      <c r="X4" s="43"/>
      <c r="Y4" s="43"/>
    </row>
    <row r="5" spans="1:25" ht="18" customHeight="1" x14ac:dyDescent="0.25">
      <c r="A5" s="41"/>
      <c r="B5" s="54"/>
      <c r="C5" s="55" t="s">
        <v>138</v>
      </c>
      <c r="D5" s="55" t="s">
        <v>139</v>
      </c>
      <c r="E5" s="56" t="s">
        <v>140</v>
      </c>
      <c r="F5" s="41"/>
      <c r="G5" s="43"/>
      <c r="H5" s="71" t="s">
        <v>143</v>
      </c>
      <c r="I5" s="71"/>
      <c r="J5" s="71"/>
      <c r="K5" s="71"/>
      <c r="L5" s="43"/>
      <c r="M5" s="74"/>
      <c r="N5" s="77"/>
      <c r="O5" s="68"/>
      <c r="P5" s="41"/>
      <c r="Q5" s="41"/>
      <c r="R5" s="41"/>
      <c r="S5" s="41"/>
      <c r="T5" s="41"/>
      <c r="U5" s="41"/>
      <c r="V5" s="43"/>
      <c r="W5" s="43"/>
      <c r="X5" s="43"/>
      <c r="Y5" s="43"/>
    </row>
    <row r="6" spans="1:25" ht="33.75" x14ac:dyDescent="0.5">
      <c r="A6" s="41"/>
      <c r="B6" s="57" t="s">
        <v>149</v>
      </c>
      <c r="C6" s="58"/>
      <c r="D6" s="58"/>
      <c r="E6" s="59" t="e">
        <f>(C6/D6)-1</f>
        <v>#DIV/0!</v>
      </c>
      <c r="F6" s="41"/>
      <c r="G6" s="43"/>
      <c r="H6" s="41"/>
      <c r="I6" s="41"/>
      <c r="J6" s="41"/>
      <c r="K6" s="41"/>
      <c r="L6" s="43"/>
      <c r="M6" s="74"/>
      <c r="N6" s="77"/>
      <c r="O6" s="68"/>
      <c r="P6" s="41"/>
      <c r="Q6" s="41"/>
      <c r="R6" s="41"/>
      <c r="S6" s="41"/>
      <c r="T6" s="41"/>
      <c r="U6" s="41"/>
      <c r="V6" s="43"/>
      <c r="W6" s="43"/>
      <c r="X6" s="43"/>
      <c r="Y6" s="43"/>
    </row>
    <row r="7" spans="1:25" ht="33.75" x14ac:dyDescent="0.5">
      <c r="A7" s="41"/>
      <c r="B7" s="57" t="s">
        <v>150</v>
      </c>
      <c r="C7" s="58"/>
      <c r="D7" s="58"/>
      <c r="E7" s="59" t="e">
        <f t="shared" ref="E7:E8" si="0">(C7/D7)-1</f>
        <v>#DIV/0!</v>
      </c>
      <c r="F7" s="41"/>
      <c r="G7" s="43"/>
      <c r="H7" s="41"/>
      <c r="I7" s="41"/>
      <c r="J7" s="41"/>
      <c r="K7" s="60"/>
      <c r="L7" s="43"/>
      <c r="M7" s="74"/>
      <c r="N7" s="77"/>
      <c r="O7" s="68"/>
      <c r="P7" s="41"/>
      <c r="Q7" s="41"/>
      <c r="R7" s="41"/>
      <c r="S7" s="41"/>
      <c r="T7" s="41"/>
      <c r="U7" s="41"/>
      <c r="V7" s="43"/>
      <c r="W7" s="43"/>
      <c r="X7" s="43"/>
      <c r="Y7" s="43"/>
    </row>
    <row r="8" spans="1:25" ht="33.75" x14ac:dyDescent="0.5">
      <c r="A8" s="41"/>
      <c r="B8" s="57" t="s">
        <v>151</v>
      </c>
      <c r="C8" s="58"/>
      <c r="D8" s="58"/>
      <c r="E8" s="59" t="e">
        <f t="shared" si="0"/>
        <v>#DIV/0!</v>
      </c>
      <c r="F8" s="41"/>
      <c r="G8" s="43"/>
      <c r="H8" s="41"/>
      <c r="I8" s="41"/>
      <c r="J8" s="41"/>
      <c r="K8" s="60"/>
      <c r="L8" s="43"/>
      <c r="M8" s="74"/>
      <c r="N8" s="77"/>
      <c r="O8" s="68"/>
      <c r="P8" s="41"/>
      <c r="Q8" s="41"/>
      <c r="R8" s="41"/>
      <c r="S8" s="41"/>
      <c r="T8" s="41"/>
      <c r="U8" s="41"/>
      <c r="V8" s="43"/>
      <c r="W8" s="43"/>
      <c r="X8" s="43"/>
      <c r="Y8" s="43"/>
    </row>
    <row r="9" spans="1:25" ht="15" customHeight="1" x14ac:dyDescent="0.25">
      <c r="A9" s="41"/>
      <c r="B9" s="41"/>
      <c r="C9" s="41"/>
      <c r="D9" s="41"/>
      <c r="E9" s="41"/>
      <c r="F9" s="41"/>
      <c r="G9" s="43"/>
      <c r="H9" s="41"/>
      <c r="I9" s="41"/>
      <c r="J9" s="41"/>
      <c r="K9" s="60"/>
      <c r="L9" s="43"/>
      <c r="M9" s="74"/>
      <c r="N9" s="78"/>
      <c r="O9" s="68"/>
      <c r="P9" s="41"/>
      <c r="Q9" s="41"/>
      <c r="R9" s="41"/>
      <c r="S9" s="41"/>
      <c r="T9" s="41"/>
      <c r="U9" s="41"/>
      <c r="V9" s="43"/>
      <c r="W9" s="43"/>
      <c r="X9" s="43"/>
      <c r="Y9" s="43"/>
    </row>
    <row r="10" spans="1:25" ht="15" customHeight="1" x14ac:dyDescent="0.25">
      <c r="A10" s="41"/>
      <c r="B10" s="41"/>
      <c r="C10" s="41"/>
      <c r="D10" s="41"/>
      <c r="E10" s="41"/>
      <c r="F10" s="41"/>
      <c r="G10" s="43"/>
      <c r="H10" s="41"/>
      <c r="I10" s="41"/>
      <c r="J10" s="41"/>
      <c r="K10" s="41"/>
      <c r="L10" s="43"/>
      <c r="M10" s="74"/>
      <c r="N10" s="79" t="s">
        <v>29</v>
      </c>
      <c r="O10" s="68"/>
      <c r="P10" s="41"/>
      <c r="Q10" s="41"/>
      <c r="R10" s="41"/>
      <c r="S10" s="41"/>
      <c r="T10" s="41"/>
      <c r="U10" s="41"/>
      <c r="V10" s="43"/>
      <c r="W10" s="43"/>
      <c r="X10" s="43"/>
      <c r="Y10" s="43"/>
    </row>
    <row r="11" spans="1:25" x14ac:dyDescent="0.25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61"/>
      <c r="L11" s="43"/>
      <c r="M11" s="74"/>
      <c r="N11" s="80"/>
      <c r="O11" s="68"/>
      <c r="P11" s="41"/>
      <c r="Q11" s="41"/>
      <c r="R11" s="41"/>
      <c r="S11" s="41"/>
      <c r="T11" s="41"/>
      <c r="U11" s="41"/>
      <c r="V11" s="43"/>
      <c r="W11" s="43"/>
      <c r="X11" s="43"/>
      <c r="Y11" s="43"/>
    </row>
    <row r="12" spans="1:25" ht="33.75" x14ac:dyDescent="0.5">
      <c r="A12" s="70" t="s">
        <v>141</v>
      </c>
      <c r="B12" s="70"/>
      <c r="C12" s="70"/>
      <c r="D12" s="70"/>
      <c r="E12" s="70"/>
      <c r="F12" s="70"/>
      <c r="G12" s="43"/>
      <c r="H12" s="71" t="s">
        <v>147</v>
      </c>
      <c r="I12" s="71"/>
      <c r="J12" s="71"/>
      <c r="K12" s="71"/>
      <c r="L12" s="43"/>
      <c r="M12" s="74"/>
      <c r="N12" s="80"/>
      <c r="O12" s="68"/>
      <c r="P12" s="41"/>
      <c r="Q12" s="41"/>
      <c r="R12" s="41"/>
      <c r="S12" s="41"/>
      <c r="T12" s="41"/>
      <c r="U12" s="41"/>
      <c r="V12" s="43"/>
      <c r="W12" s="43"/>
      <c r="X12" s="43"/>
      <c r="Y12" s="43"/>
    </row>
    <row r="13" spans="1:25" x14ac:dyDescent="0.25">
      <c r="A13" s="41"/>
      <c r="B13" s="41"/>
      <c r="C13" s="41"/>
      <c r="D13" s="41"/>
      <c r="E13" s="41"/>
      <c r="F13" s="41"/>
      <c r="G13" s="43"/>
      <c r="H13" s="41"/>
      <c r="I13" s="62"/>
      <c r="J13" s="62"/>
      <c r="K13" s="63"/>
      <c r="L13" s="43"/>
      <c r="M13" s="74"/>
      <c r="N13" s="80"/>
      <c r="O13" s="68"/>
      <c r="P13" s="41"/>
      <c r="Q13" s="41"/>
      <c r="R13" s="41"/>
      <c r="S13" s="41"/>
      <c r="T13" s="41"/>
      <c r="U13" s="41"/>
      <c r="V13" s="43"/>
      <c r="W13" s="43"/>
      <c r="X13" s="43"/>
      <c r="Y13" s="43"/>
    </row>
    <row r="14" spans="1:25" x14ac:dyDescent="0.25">
      <c r="A14" s="41"/>
      <c r="B14" s="64"/>
      <c r="C14" s="41"/>
      <c r="D14" s="64"/>
      <c r="E14" s="64"/>
      <c r="F14" s="41"/>
      <c r="G14" s="43"/>
      <c r="H14" s="41"/>
      <c r="I14" s="62"/>
      <c r="J14" s="62"/>
      <c r="K14" s="63"/>
      <c r="L14" s="43"/>
      <c r="M14" s="74"/>
      <c r="N14" s="80"/>
      <c r="O14" s="68"/>
      <c r="P14" s="41"/>
      <c r="Q14" s="41"/>
      <c r="R14" s="41"/>
      <c r="S14" s="41"/>
      <c r="T14" s="41"/>
      <c r="U14" s="41"/>
      <c r="V14" s="43"/>
      <c r="W14" s="43"/>
      <c r="X14" s="43"/>
      <c r="Y14" s="43"/>
    </row>
    <row r="15" spans="1:25" s="29" customFormat="1" x14ac:dyDescent="0.25">
      <c r="A15" s="54"/>
      <c r="B15" s="54"/>
      <c r="C15" s="54"/>
      <c r="D15" s="54"/>
      <c r="E15" s="54"/>
      <c r="F15" s="54"/>
      <c r="G15" s="65"/>
      <c r="H15" s="41"/>
      <c r="I15" s="66"/>
      <c r="J15" s="62"/>
      <c r="K15" s="63"/>
      <c r="L15" s="65"/>
      <c r="M15" s="74"/>
      <c r="N15" s="80"/>
      <c r="O15" s="68"/>
      <c r="P15" s="54"/>
      <c r="Q15" s="54"/>
      <c r="R15" s="54"/>
      <c r="S15" s="54"/>
      <c r="T15" s="54"/>
      <c r="U15" s="54"/>
      <c r="V15" s="65"/>
      <c r="W15" s="65"/>
      <c r="X15" s="65"/>
      <c r="Y15" s="65"/>
    </row>
    <row r="16" spans="1:25" x14ac:dyDescent="0.25">
      <c r="A16" s="41"/>
      <c r="B16" s="41"/>
      <c r="C16" s="41"/>
      <c r="D16" s="41"/>
      <c r="E16" s="41"/>
      <c r="F16" s="41"/>
      <c r="G16" s="43"/>
      <c r="H16" s="41"/>
      <c r="I16" s="41"/>
      <c r="J16" s="41"/>
      <c r="K16" s="41"/>
      <c r="L16" s="43"/>
      <c r="M16" s="74"/>
      <c r="N16" s="80"/>
      <c r="O16" s="68"/>
      <c r="P16" s="41"/>
      <c r="Q16" s="41"/>
      <c r="R16" s="41"/>
      <c r="S16" s="41"/>
      <c r="T16" s="41"/>
      <c r="U16" s="41"/>
      <c r="V16" s="43"/>
      <c r="W16" s="43"/>
      <c r="X16" s="43"/>
      <c r="Y16" s="43"/>
    </row>
    <row r="17" spans="1:25" x14ac:dyDescent="0.25">
      <c r="A17" s="41"/>
      <c r="B17" s="41"/>
      <c r="C17" s="41"/>
      <c r="D17" s="41"/>
      <c r="E17" s="41"/>
      <c r="F17" s="41"/>
      <c r="G17" s="43"/>
      <c r="H17" s="41"/>
      <c r="I17" s="63"/>
      <c r="J17" s="63"/>
      <c r="K17" s="63"/>
      <c r="L17" s="43"/>
      <c r="M17" s="74"/>
      <c r="N17" s="80"/>
      <c r="O17" s="68"/>
      <c r="P17" s="41"/>
      <c r="Q17" s="41"/>
      <c r="R17" s="41"/>
      <c r="S17" s="41"/>
      <c r="T17" s="41"/>
      <c r="U17" s="41"/>
      <c r="V17" s="43"/>
      <c r="W17" s="43"/>
      <c r="X17" s="43"/>
      <c r="Y17" s="43"/>
    </row>
    <row r="18" spans="1:25" x14ac:dyDescent="0.25">
      <c r="A18" s="41"/>
      <c r="B18" s="41"/>
      <c r="C18" s="41"/>
      <c r="D18" s="41"/>
      <c r="E18" s="41"/>
      <c r="F18" s="41"/>
      <c r="G18" s="43"/>
      <c r="H18" s="41"/>
      <c r="I18" s="63"/>
      <c r="J18" s="63"/>
      <c r="K18" s="63"/>
      <c r="L18" s="43"/>
      <c r="M18" s="75"/>
      <c r="N18" s="81"/>
      <c r="O18" s="69"/>
      <c r="P18" s="69"/>
      <c r="Q18" s="69"/>
      <c r="R18" s="69"/>
      <c r="S18" s="69"/>
      <c r="T18" s="69"/>
      <c r="U18" s="41"/>
      <c r="V18" s="43"/>
      <c r="W18" s="43"/>
      <c r="X18" s="43"/>
      <c r="Y18" s="43"/>
    </row>
    <row r="19" spans="1:25" ht="15" customHeight="1" x14ac:dyDescent="0.25">
      <c r="A19" s="41"/>
      <c r="B19" s="41"/>
      <c r="C19" s="41"/>
      <c r="D19" s="41"/>
      <c r="E19" s="41"/>
      <c r="F19" s="41"/>
      <c r="G19" s="43"/>
      <c r="H19" s="41"/>
      <c r="I19" s="63"/>
      <c r="J19" s="63"/>
      <c r="K19" s="63"/>
      <c r="L19" s="43"/>
      <c r="M19" s="100" t="s">
        <v>146</v>
      </c>
      <c r="N19" s="101"/>
      <c r="O19" s="41"/>
      <c r="P19" s="41"/>
      <c r="Q19" s="41"/>
      <c r="R19" s="41"/>
      <c r="S19" s="41"/>
      <c r="T19" s="41"/>
      <c r="U19" s="41"/>
      <c r="V19" s="43"/>
      <c r="W19" s="43"/>
      <c r="X19" s="43"/>
      <c r="Y19" s="43"/>
    </row>
    <row r="20" spans="1:25" x14ac:dyDescent="0.25">
      <c r="A20" s="41"/>
      <c r="B20" s="41"/>
      <c r="C20" s="41"/>
      <c r="D20" s="41"/>
      <c r="E20" s="41"/>
      <c r="F20" s="41"/>
      <c r="G20" s="43"/>
      <c r="H20" s="41"/>
      <c r="I20" s="41"/>
      <c r="J20" s="41"/>
      <c r="K20" s="41"/>
      <c r="L20" s="43"/>
      <c r="M20" s="102"/>
      <c r="N20" s="103"/>
      <c r="O20" s="41"/>
      <c r="P20" s="41"/>
      <c r="Q20" s="41"/>
      <c r="R20" s="41"/>
      <c r="S20" s="41"/>
      <c r="T20" s="41"/>
      <c r="U20" s="41"/>
      <c r="V20" s="43"/>
      <c r="W20" s="43"/>
      <c r="X20" s="43"/>
      <c r="Y20" s="43"/>
    </row>
    <row r="21" spans="1:25" x14ac:dyDescent="0.25">
      <c r="A21" s="41"/>
      <c r="B21" s="41"/>
      <c r="C21" s="41"/>
      <c r="D21" s="41"/>
      <c r="E21" s="41"/>
      <c r="F21" s="41"/>
      <c r="G21" s="43"/>
      <c r="H21" s="41"/>
      <c r="I21" s="54"/>
      <c r="J21" s="41"/>
      <c r="K21" s="41"/>
      <c r="L21" s="43"/>
      <c r="M21" s="102"/>
      <c r="N21" s="103"/>
      <c r="O21" s="41"/>
      <c r="P21" s="41"/>
      <c r="Q21" s="41"/>
      <c r="R21" s="41"/>
      <c r="S21" s="41"/>
      <c r="T21" s="41"/>
      <c r="U21" s="41"/>
      <c r="V21" s="43"/>
      <c r="W21" s="43"/>
      <c r="X21" s="43"/>
      <c r="Y21" s="43"/>
    </row>
    <row r="22" spans="1:25" x14ac:dyDescent="0.25">
      <c r="A22" s="41"/>
      <c r="B22" s="41"/>
      <c r="C22" s="41"/>
      <c r="D22" s="41"/>
      <c r="E22" s="41"/>
      <c r="F22" s="41"/>
      <c r="G22" s="43"/>
      <c r="H22" s="41"/>
      <c r="I22" s="41"/>
      <c r="J22" s="41"/>
      <c r="K22" s="41"/>
      <c r="L22" s="43"/>
      <c r="M22" s="102"/>
      <c r="N22" s="103"/>
      <c r="O22" s="41"/>
      <c r="P22" s="41"/>
      <c r="Q22" s="41"/>
      <c r="R22" s="41"/>
      <c r="S22" s="41"/>
      <c r="T22" s="41"/>
      <c r="U22" s="41"/>
      <c r="V22" s="43"/>
      <c r="W22" s="43"/>
      <c r="X22" s="43"/>
      <c r="Y22" s="43"/>
    </row>
    <row r="23" spans="1:25" x14ac:dyDescent="0.25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102"/>
      <c r="N23" s="103"/>
      <c r="O23" s="41"/>
      <c r="P23" s="41"/>
      <c r="Q23" s="41"/>
      <c r="R23" s="41"/>
      <c r="S23" s="41"/>
      <c r="T23" s="41"/>
      <c r="U23" s="41"/>
      <c r="V23" s="43"/>
      <c r="W23" s="43"/>
      <c r="X23" s="43"/>
      <c r="Y23" s="43"/>
    </row>
    <row r="24" spans="1:25" ht="15.75" x14ac:dyDescent="0.25">
      <c r="A24" s="41"/>
      <c r="B24" s="82" t="s">
        <v>142</v>
      </c>
      <c r="C24" s="82"/>
      <c r="D24" s="82"/>
      <c r="E24" s="82"/>
      <c r="F24" s="41"/>
      <c r="G24" s="43"/>
      <c r="H24" s="82" t="s">
        <v>148</v>
      </c>
      <c r="I24" s="82"/>
      <c r="J24" s="82"/>
      <c r="K24" s="82"/>
      <c r="L24" s="43"/>
      <c r="M24" s="102"/>
      <c r="N24" s="103"/>
      <c r="O24" s="41"/>
      <c r="P24" s="41"/>
      <c r="Q24" s="41"/>
      <c r="R24" s="41"/>
      <c r="S24" s="41"/>
      <c r="T24" s="41"/>
      <c r="U24" s="41"/>
      <c r="V24" s="43"/>
      <c r="W24" s="43"/>
      <c r="X24" s="43"/>
      <c r="Y24" s="43"/>
    </row>
    <row r="25" spans="1:25" x14ac:dyDescent="0.25">
      <c r="A25" s="41"/>
      <c r="B25" s="41"/>
      <c r="C25" s="41"/>
      <c r="D25" s="41"/>
      <c r="E25" s="41"/>
      <c r="F25" s="41"/>
      <c r="G25" s="43"/>
      <c r="H25" s="41"/>
      <c r="I25" s="41"/>
      <c r="J25" s="41"/>
      <c r="K25" s="41"/>
      <c r="L25" s="43"/>
      <c r="M25" s="102"/>
      <c r="N25" s="103"/>
      <c r="O25" s="41"/>
      <c r="P25" s="41"/>
      <c r="Q25" s="41"/>
      <c r="R25" s="41"/>
      <c r="S25" s="41"/>
      <c r="T25" s="41"/>
      <c r="U25" s="41"/>
      <c r="V25" s="43"/>
      <c r="W25" s="43"/>
      <c r="X25" s="43"/>
      <c r="Y25" s="43"/>
    </row>
    <row r="26" spans="1:25" x14ac:dyDescent="0.25">
      <c r="A26" s="41"/>
      <c r="B26" s="45"/>
      <c r="C26" s="41"/>
      <c r="D26" s="41"/>
      <c r="E26" s="41"/>
      <c r="F26" s="41"/>
      <c r="G26" s="43"/>
      <c r="H26" s="41"/>
      <c r="I26" s="41"/>
      <c r="J26" s="41"/>
      <c r="K26" s="41"/>
      <c r="L26" s="43"/>
      <c r="M26" s="102"/>
      <c r="N26" s="103"/>
      <c r="O26" s="41"/>
      <c r="P26" s="41"/>
      <c r="Q26" s="41"/>
      <c r="R26" s="41"/>
      <c r="S26" s="41"/>
      <c r="T26" s="41"/>
      <c r="U26" s="41"/>
      <c r="V26" s="43"/>
      <c r="W26" s="43"/>
      <c r="X26" s="43"/>
      <c r="Y26" s="43"/>
    </row>
    <row r="27" spans="1:25" x14ac:dyDescent="0.25">
      <c r="A27" s="41"/>
      <c r="B27" s="67"/>
      <c r="C27" s="54"/>
      <c r="D27" s="54"/>
      <c r="E27" s="54"/>
      <c r="F27" s="41"/>
      <c r="G27" s="43"/>
      <c r="H27" s="41"/>
      <c r="I27" s="41"/>
      <c r="J27" s="41"/>
      <c r="K27" s="41"/>
      <c r="L27" s="43"/>
      <c r="M27" s="102"/>
      <c r="N27" s="103"/>
      <c r="O27" s="41"/>
      <c r="P27" s="41"/>
      <c r="Q27" s="41"/>
      <c r="R27" s="41"/>
      <c r="S27" s="41"/>
      <c r="T27" s="41"/>
      <c r="U27" s="41"/>
      <c r="V27" s="43"/>
      <c r="W27" s="43"/>
      <c r="X27" s="43"/>
      <c r="Y27" s="43"/>
    </row>
    <row r="28" spans="1:25" x14ac:dyDescent="0.25">
      <c r="A28" s="41"/>
      <c r="B28" s="45"/>
      <c r="C28" s="41"/>
      <c r="D28" s="41"/>
      <c r="E28" s="41"/>
      <c r="F28" s="41"/>
      <c r="G28" s="43"/>
      <c r="H28" s="41"/>
      <c r="I28" s="41"/>
      <c r="J28" s="41"/>
      <c r="K28" s="41"/>
      <c r="L28" s="43"/>
      <c r="M28" s="104"/>
      <c r="N28" s="105"/>
      <c r="O28" s="41"/>
      <c r="P28" s="41"/>
      <c r="Q28" s="41"/>
      <c r="R28" s="41"/>
      <c r="S28" s="41"/>
      <c r="T28" s="41"/>
      <c r="U28" s="41"/>
      <c r="V28" s="43"/>
      <c r="W28" s="43"/>
      <c r="X28" s="43"/>
      <c r="Y28" s="43"/>
    </row>
    <row r="29" spans="1:25" x14ac:dyDescent="0.25">
      <c r="A29" s="41"/>
      <c r="B29" s="41"/>
      <c r="C29" s="41"/>
      <c r="D29" s="41"/>
      <c r="E29" s="41"/>
      <c r="F29" s="41"/>
      <c r="G29" s="43"/>
      <c r="H29" s="41"/>
      <c r="I29" s="41"/>
      <c r="J29" s="41"/>
      <c r="K29" s="41"/>
      <c r="L29" s="43"/>
      <c r="M29" s="106"/>
      <c r="N29" s="106"/>
      <c r="O29" s="41"/>
      <c r="P29" s="41"/>
      <c r="Q29" s="41"/>
      <c r="R29" s="41"/>
      <c r="S29" s="41"/>
      <c r="T29" s="41"/>
      <c r="U29" s="41"/>
      <c r="V29" s="43"/>
      <c r="W29" s="43"/>
      <c r="X29" s="43"/>
      <c r="Y29" s="43"/>
    </row>
    <row r="30" spans="1:25" x14ac:dyDescent="0.25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</row>
    <row r="31" spans="1:25" x14ac:dyDescent="0.25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</row>
    <row r="32" spans="1:25" x14ac:dyDescent="0.25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</row>
    <row r="33" spans="1:25" x14ac:dyDescent="0.25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</row>
    <row r="34" spans="1:25" x14ac:dyDescent="0.25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</row>
    <row r="35" spans="1:25" x14ac:dyDescent="0.25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</row>
    <row r="36" spans="1:25" x14ac:dyDescent="0.25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</row>
    <row r="37" spans="1:25" x14ac:dyDescent="0.25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</row>
  </sheetData>
  <mergeCells count="10">
    <mergeCell ref="B24:E24"/>
    <mergeCell ref="H24:K24"/>
    <mergeCell ref="H5:K5"/>
    <mergeCell ref="M19:N28"/>
    <mergeCell ref="A12:F12"/>
    <mergeCell ref="H12:K12"/>
    <mergeCell ref="P2:S2"/>
    <mergeCell ref="M4:M18"/>
    <mergeCell ref="N4:N9"/>
    <mergeCell ref="N10:N18"/>
  </mergeCells>
  <conditionalFormatting sqref="I17:I19">
    <cfRule type="dataBar" priority="3">
      <dataBar showValue="0">
        <cfvo type="min"/>
        <cfvo type="max"/>
        <color rgb="FF008AEF"/>
      </dataBar>
      <extLst>
        <ext xmlns:x14="http://schemas.microsoft.com/office/spreadsheetml/2009/9/main" uri="{B025F937-C7B1-47D3-B67F-A62EFF666E3E}">
          <x14:id>{FDA8F368-22DC-4CD2-86CE-38514FC6895B}</x14:id>
        </ext>
      </extLst>
    </cfRule>
  </conditionalFormatting>
  <conditionalFormatting sqref="J17:J19">
    <cfRule type="dataBar" priority="2">
      <dataBar showValue="0">
        <cfvo type="min"/>
        <cfvo type="max"/>
        <color rgb="FFFF0000"/>
      </dataBar>
      <extLst>
        <ext xmlns:x14="http://schemas.microsoft.com/office/spreadsheetml/2009/9/main" uri="{B025F937-C7B1-47D3-B67F-A62EFF666E3E}">
          <x14:id>{DB9720BA-7D51-4622-947F-F3C4C4DC7811}</x14:id>
        </ext>
      </extLst>
    </cfRule>
  </conditionalFormatting>
  <conditionalFormatting sqref="K17:K19">
    <cfRule type="dataBar" priority="1">
      <dataBar showValue="0">
        <cfvo type="min"/>
        <cfvo type="max"/>
        <color rgb="FF0070C0"/>
      </dataBar>
      <extLst>
        <ext xmlns:x14="http://schemas.microsoft.com/office/spreadsheetml/2009/9/main" uri="{B025F937-C7B1-47D3-B67F-A62EFF666E3E}">
          <x14:id>{FD615FAA-01BE-4BBE-B8B6-60E01D6CE7CD}</x14:id>
        </ext>
      </extLst>
    </cfRule>
  </conditionalFormatting>
  <printOptions headings="1"/>
  <pageMargins left="0.23622047244094491" right="0.23622047244094491" top="0.47244094488188981" bottom="0.74803149606299213" header="0.31496062992125984" footer="0.31496062992125984"/>
  <pageSetup orientation="portrait" r:id="rId1"/>
  <headerFooter>
    <oddFooter>&amp;L&amp;A&amp;C&amp;F&amp;R&amp;P de &amp;N  &amp;D   &amp;T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DA8F368-22DC-4CD2-86CE-38514FC6895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I17:I19</xm:sqref>
        </x14:conditionalFormatting>
        <x14:conditionalFormatting xmlns:xm="http://schemas.microsoft.com/office/excel/2006/main">
          <x14:cfRule type="dataBar" id="{DB9720BA-7D51-4622-947F-F3C4C4DC781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J17:J19</xm:sqref>
        </x14:conditionalFormatting>
        <x14:conditionalFormatting xmlns:xm="http://schemas.microsoft.com/office/excel/2006/main">
          <x14:cfRule type="dataBar" id="{FD615FAA-01BE-4BBE-B8B6-60E01D6CE7CD}">
            <x14:dataBar minLength="0" maxLength="100" gradient="0" axisPosition="middle">
              <x14:cfvo type="autoMin"/>
              <x14:cfvo type="autoMax"/>
              <x14:negativeFillColor rgb="FFFF0000"/>
              <x14:axisColor rgb="FF000000"/>
            </x14:dataBar>
          </x14:cfRule>
          <xm:sqref>K17:K19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>
    <pageSetUpPr fitToPage="1"/>
  </sheetPr>
  <dimension ref="A1:L30"/>
  <sheetViews>
    <sheetView showGridLines="0" zoomScaleNormal="100" zoomScaleSheetLayoutView="70" workbookViewId="0">
      <selection activeCell="A27" sqref="A27"/>
    </sheetView>
  </sheetViews>
  <sheetFormatPr baseColWidth="10" defaultRowHeight="15" x14ac:dyDescent="0.25"/>
  <cols>
    <col min="1" max="3" width="17.7109375" customWidth="1"/>
    <col min="4" max="4" width="3.7109375" customWidth="1"/>
    <col min="5" max="7" width="17.7109375" customWidth="1"/>
    <col min="8" max="8" width="3.7109375" customWidth="1"/>
    <col min="9" max="11" width="17.7109375" customWidth="1"/>
  </cols>
  <sheetData>
    <row r="1" spans="1:12" ht="23.25" x14ac:dyDescent="0.25">
      <c r="A1" s="86" t="s">
        <v>17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24"/>
    </row>
    <row r="2" spans="1:12" ht="18.75" x14ac:dyDescent="0.25">
      <c r="A2" s="87" t="s">
        <v>48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24"/>
    </row>
    <row r="3" spans="1:12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</row>
    <row r="4" spans="1:12" ht="30" x14ac:dyDescent="0.4">
      <c r="A4" s="91" t="str">
        <f>AnneeEnCours!A5</f>
        <v>Dépt 1</v>
      </c>
      <c r="B4" s="91"/>
      <c r="C4" s="91"/>
      <c r="D4" s="24"/>
      <c r="E4" s="92" t="str">
        <f>AnneeEnCours!A6</f>
        <v>Dépt 2</v>
      </c>
      <c r="F4" s="92"/>
      <c r="G4" s="92"/>
      <c r="H4" s="24"/>
      <c r="I4" s="92" t="str">
        <f>AnneeEnCours!A7</f>
        <v>Dépt 3</v>
      </c>
      <c r="J4" s="92"/>
      <c r="K4" s="92"/>
      <c r="L4" s="24"/>
    </row>
    <row r="5" spans="1:12" ht="15.75" thickBot="1" x14ac:dyDescent="0.3">
      <c r="A5" s="24"/>
      <c r="B5" s="40"/>
      <c r="C5" s="24"/>
      <c r="D5" s="24"/>
      <c r="E5" s="24"/>
      <c r="F5" s="24"/>
      <c r="G5" s="24"/>
      <c r="H5" s="24"/>
      <c r="I5" s="24"/>
      <c r="J5" s="24"/>
      <c r="K5" s="24"/>
      <c r="L5" s="24"/>
    </row>
    <row r="6" spans="1:12" s="6" customFormat="1" ht="18" x14ac:dyDescent="0.25">
      <c r="A6" s="88" t="s">
        <v>18</v>
      </c>
      <c r="B6" s="89"/>
      <c r="C6" s="89"/>
      <c r="D6" s="89"/>
      <c r="E6" s="89"/>
      <c r="F6" s="89"/>
      <c r="G6" s="89"/>
      <c r="H6" s="89"/>
      <c r="I6" s="89"/>
      <c r="J6" s="89"/>
      <c r="K6" s="90"/>
      <c r="L6" s="25"/>
    </row>
    <row r="7" spans="1:12" s="29" customFormat="1" ht="11.1" customHeight="1" x14ac:dyDescent="0.25">
      <c r="A7" s="26" t="s">
        <v>22</v>
      </c>
      <c r="B7" s="26" t="s">
        <v>47</v>
      </c>
      <c r="C7" s="26" t="s">
        <v>24</v>
      </c>
      <c r="D7" s="27"/>
      <c r="E7" s="26" t="s">
        <v>22</v>
      </c>
      <c r="F7" s="26" t="s">
        <v>47</v>
      </c>
      <c r="G7" s="26" t="s">
        <v>24</v>
      </c>
      <c r="H7" s="27"/>
      <c r="I7" s="26" t="s">
        <v>22</v>
      </c>
      <c r="J7" s="26" t="s">
        <v>47</v>
      </c>
      <c r="K7" s="26" t="s">
        <v>24</v>
      </c>
      <c r="L7" s="28"/>
    </row>
    <row r="8" spans="1:12" ht="33" customHeight="1" thickBot="1" x14ac:dyDescent="0.3">
      <c r="A8" s="30">
        <f>SUM(Dept1An)</f>
        <v>96361</v>
      </c>
      <c r="B8" s="31">
        <v>205350</v>
      </c>
      <c r="C8" s="8">
        <f>A8/B8</f>
        <v>0.4692524957389822</v>
      </c>
      <c r="D8" s="32"/>
      <c r="E8" s="33">
        <f>SUM(Dept2An)</f>
        <v>87773</v>
      </c>
      <c r="F8" s="31">
        <v>181100</v>
      </c>
      <c r="G8" s="8">
        <f>E8/F8</f>
        <v>0.48466593042517947</v>
      </c>
      <c r="H8" s="32"/>
      <c r="I8" s="33">
        <f>SUM(Dept3An)</f>
        <v>55550</v>
      </c>
      <c r="J8" s="31">
        <v>106500</v>
      </c>
      <c r="K8" s="9">
        <f>I8/J8</f>
        <v>0.52159624413145544</v>
      </c>
      <c r="L8" s="24"/>
    </row>
    <row r="9" spans="1:12" ht="24" customHeight="1" thickBot="1" x14ac:dyDescent="0.3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</row>
    <row r="10" spans="1:12" s="6" customFormat="1" ht="18" x14ac:dyDescent="0.25">
      <c r="A10" s="83" t="s">
        <v>20</v>
      </c>
      <c r="B10" s="84"/>
      <c r="C10" s="84"/>
      <c r="D10" s="84"/>
      <c r="E10" s="84"/>
      <c r="F10" s="84"/>
      <c r="G10" s="84"/>
      <c r="H10" s="84"/>
      <c r="I10" s="84"/>
      <c r="J10" s="84"/>
      <c r="K10" s="85"/>
      <c r="L10" s="25"/>
    </row>
    <row r="11" spans="1:12" s="29" customFormat="1" ht="11.1" customHeight="1" x14ac:dyDescent="0.25">
      <c r="A11" s="26" t="s">
        <v>22</v>
      </c>
      <c r="B11" s="26" t="s">
        <v>23</v>
      </c>
      <c r="C11" s="26" t="s">
        <v>24</v>
      </c>
      <c r="D11" s="27"/>
      <c r="E11" s="26" t="s">
        <v>22</v>
      </c>
      <c r="F11" s="26" t="s">
        <v>23</v>
      </c>
      <c r="G11" s="26" t="s">
        <v>24</v>
      </c>
      <c r="H11" s="27"/>
      <c r="I11" s="26" t="s">
        <v>22</v>
      </c>
      <c r="J11" s="26" t="s">
        <v>23</v>
      </c>
      <c r="K11" s="26" t="s">
        <v>24</v>
      </c>
      <c r="L11" s="28"/>
    </row>
    <row r="12" spans="1:12" ht="33" customHeight="1" thickBot="1" x14ac:dyDescent="0.3">
      <c r="A12" s="30">
        <f>SUM(Dept1An)</f>
        <v>96361</v>
      </c>
      <c r="B12" s="31">
        <f>SUM(Dept1AnP)</f>
        <v>195577</v>
      </c>
      <c r="C12" s="8">
        <f>A12/B12</f>
        <v>0.49270108448334926</v>
      </c>
      <c r="D12" s="32"/>
      <c r="E12" s="33">
        <f>SUM(Dept2An)</f>
        <v>87773</v>
      </c>
      <c r="F12" s="31">
        <f>SUM(Dept2AnP)</f>
        <v>172404</v>
      </c>
      <c r="G12" s="8">
        <f>E12/F12</f>
        <v>0.50911231757963848</v>
      </c>
      <c r="H12" s="32"/>
      <c r="I12" s="33">
        <f>SUM(Dept3An)</f>
        <v>55550</v>
      </c>
      <c r="J12" s="31">
        <f>SUM(Dept3AnP)</f>
        <v>101427</v>
      </c>
      <c r="K12" s="9">
        <f>I12/J12</f>
        <v>0.54768454159148949</v>
      </c>
      <c r="L12" s="24"/>
    </row>
    <row r="13" spans="1:12" ht="24" customHeight="1" thickBot="1" x14ac:dyDescent="0.3">
      <c r="A13" s="24"/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</row>
    <row r="14" spans="1:12" s="6" customFormat="1" ht="18" x14ac:dyDescent="0.25">
      <c r="A14" s="83" t="s">
        <v>19</v>
      </c>
      <c r="B14" s="84"/>
      <c r="C14" s="84"/>
      <c r="D14" s="84"/>
      <c r="E14" s="84"/>
      <c r="F14" s="84"/>
      <c r="G14" s="84"/>
      <c r="H14" s="84"/>
      <c r="I14" s="84"/>
      <c r="J14" s="84"/>
      <c r="K14" s="85"/>
      <c r="L14" s="25"/>
    </row>
    <row r="15" spans="1:12" s="29" customFormat="1" ht="11.1" customHeight="1" x14ac:dyDescent="0.25">
      <c r="A15" s="26" t="s">
        <v>22</v>
      </c>
      <c r="B15" s="26" t="s">
        <v>23</v>
      </c>
      <c r="C15" s="26" t="s">
        <v>24</v>
      </c>
      <c r="D15" s="27"/>
      <c r="E15" s="26" t="s">
        <v>22</v>
      </c>
      <c r="F15" s="26" t="s">
        <v>23</v>
      </c>
      <c r="G15" s="26" t="s">
        <v>24</v>
      </c>
      <c r="H15" s="27"/>
      <c r="I15" s="26" t="s">
        <v>22</v>
      </c>
      <c r="J15" s="26" t="s">
        <v>23</v>
      </c>
      <c r="K15" s="26" t="s">
        <v>24</v>
      </c>
      <c r="L15" s="28"/>
    </row>
    <row r="16" spans="1:12" ht="33" customHeight="1" thickBot="1" x14ac:dyDescent="0.3">
      <c r="A16" s="30">
        <f>AVERAGE(Dept1An)</f>
        <v>16060.166666666666</v>
      </c>
      <c r="B16" s="31">
        <f>AVERAGE(Dept1AnP)</f>
        <v>16298.083333333334</v>
      </c>
      <c r="C16" s="8">
        <f>(A16/B16)-1</f>
        <v>-1.4597831033301589E-2</v>
      </c>
      <c r="D16" s="32"/>
      <c r="E16" s="33">
        <f>AVERAGE(Dept2An)</f>
        <v>14628.833333333334</v>
      </c>
      <c r="F16" s="31">
        <f>AVERAGE(Dept2AnP)</f>
        <v>14367</v>
      </c>
      <c r="G16" s="8">
        <f>(E16/F16)-1</f>
        <v>1.8224635159277192E-2</v>
      </c>
      <c r="H16" s="32"/>
      <c r="I16" s="33">
        <f>AVERAGE(Dept3An)</f>
        <v>9258.3333333333339</v>
      </c>
      <c r="J16" s="31">
        <f>AVERAGE(Dept3AnP)</f>
        <v>8452.25</v>
      </c>
      <c r="K16" s="9">
        <f>(I16/J16)-1</f>
        <v>9.5369083182978986E-2</v>
      </c>
      <c r="L16" s="24"/>
    </row>
    <row r="17" spans="1:12" ht="24" customHeight="1" thickBot="1" x14ac:dyDescent="0.3">
      <c r="A17" s="24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</row>
    <row r="18" spans="1:12" ht="17.25" customHeight="1" thickBot="1" x14ac:dyDescent="0.3">
      <c r="A18" s="83" t="s">
        <v>0</v>
      </c>
      <c r="B18" s="84"/>
      <c r="C18" s="84"/>
      <c r="D18" s="84"/>
      <c r="E18" s="84"/>
      <c r="F18" s="84"/>
      <c r="G18" s="84"/>
      <c r="H18" s="84"/>
      <c r="I18" s="84"/>
      <c r="J18" s="84"/>
      <c r="K18" s="85"/>
      <c r="L18" s="24"/>
    </row>
    <row r="19" spans="1:12" ht="17.25" customHeight="1" x14ac:dyDescent="0.25">
      <c r="A19" s="83" t="s">
        <v>21</v>
      </c>
      <c r="B19" s="84"/>
      <c r="C19" s="84"/>
      <c r="D19" s="84"/>
      <c r="E19" s="84"/>
      <c r="F19" s="84"/>
      <c r="G19" s="84"/>
      <c r="H19" s="84"/>
      <c r="I19" s="84"/>
      <c r="J19" s="84"/>
      <c r="K19" s="85"/>
      <c r="L19" s="24"/>
    </row>
    <row r="20" spans="1:12" s="29" customFormat="1" ht="11.1" customHeight="1" x14ac:dyDescent="0.25">
      <c r="A20" s="26" t="s">
        <v>22</v>
      </c>
      <c r="B20" s="26" t="s">
        <v>23</v>
      </c>
      <c r="C20" s="26" t="s">
        <v>24</v>
      </c>
      <c r="D20" s="27"/>
      <c r="E20" s="26" t="s">
        <v>22</v>
      </c>
      <c r="F20" s="26" t="s">
        <v>23</v>
      </c>
      <c r="G20" s="26" t="s">
        <v>24</v>
      </c>
      <c r="H20" s="27"/>
      <c r="I20" s="26" t="s">
        <v>22</v>
      </c>
      <c r="J20" s="26" t="s">
        <v>23</v>
      </c>
      <c r="K20" s="26" t="s">
        <v>24</v>
      </c>
      <c r="L20" s="28"/>
    </row>
    <row r="21" spans="1:12" ht="33" customHeight="1" thickBot="1" x14ac:dyDescent="0.3">
      <c r="A21" s="30">
        <f>HLOOKUP(C_Mois,D_Annee,2,FALSE)</f>
        <v>14355</v>
      </c>
      <c r="B21" s="31">
        <f>HLOOKUP(C_Mois,D_AnneeP,2,FALSE)</f>
        <v>13503</v>
      </c>
      <c r="C21" s="8">
        <f>(A21/B21)-1</f>
        <v>6.3097089535658846E-2</v>
      </c>
      <c r="D21" s="32"/>
      <c r="E21" s="33">
        <f>HLOOKUP(C_Mois,D_Annee,3,FALSE)</f>
        <v>14805</v>
      </c>
      <c r="F21" s="31">
        <f>HLOOKUP(C_Mois,D_AnneeP,3,FALSE)</f>
        <v>14015</v>
      </c>
      <c r="G21" s="8">
        <f>(E21/F21)-1</f>
        <v>5.6368176953264459E-2</v>
      </c>
      <c r="H21" s="32"/>
      <c r="I21" s="33">
        <f>HLOOKUP(C_Mois,D_Annee,4,FALSE)</f>
        <v>9870</v>
      </c>
      <c r="J21" s="31">
        <f>HLOOKUP(C_Mois,D_AnneeP,4,FALSE)</f>
        <v>8500</v>
      </c>
      <c r="K21" s="9">
        <f>(I21/J21)-1</f>
        <v>0.16117647058823525</v>
      </c>
      <c r="L21" s="24"/>
    </row>
    <row r="22" spans="1:12" ht="24" customHeight="1" thickBot="1" x14ac:dyDescent="0.3">
      <c r="A22" s="24"/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</row>
    <row r="23" spans="1:12" ht="17.25" customHeight="1" x14ac:dyDescent="0.25">
      <c r="A23" s="83" t="s">
        <v>25</v>
      </c>
      <c r="B23" s="84"/>
      <c r="C23" s="84"/>
      <c r="D23" s="84"/>
      <c r="E23" s="84"/>
      <c r="F23" s="84"/>
      <c r="G23" s="84"/>
      <c r="H23" s="84"/>
      <c r="I23" s="84"/>
      <c r="J23" s="84"/>
      <c r="K23" s="85"/>
      <c r="L23" s="24"/>
    </row>
    <row r="24" spans="1:12" ht="17.25" customHeight="1" x14ac:dyDescent="0.25">
      <c r="A24" s="34"/>
      <c r="B24" s="35"/>
      <c r="C24" s="35"/>
      <c r="D24" s="35"/>
      <c r="E24" s="36" t="s">
        <v>26</v>
      </c>
      <c r="F24" s="37" t="s">
        <v>27</v>
      </c>
      <c r="G24" s="38"/>
      <c r="H24" s="35"/>
      <c r="I24" s="35"/>
      <c r="J24" s="35"/>
      <c r="K24" s="39"/>
      <c r="L24" s="24"/>
    </row>
    <row r="25" spans="1:12" s="29" customFormat="1" ht="11.1" customHeight="1" x14ac:dyDescent="0.25">
      <c r="A25" s="26" t="s">
        <v>22</v>
      </c>
      <c r="B25" s="26" t="s">
        <v>23</v>
      </c>
      <c r="C25" s="26" t="s">
        <v>24</v>
      </c>
      <c r="D25" s="27"/>
      <c r="E25" s="26" t="s">
        <v>22</v>
      </c>
      <c r="F25" s="26" t="s">
        <v>23</v>
      </c>
      <c r="G25" s="26" t="s">
        <v>24</v>
      </c>
      <c r="H25" s="27"/>
      <c r="I25" s="26" t="s">
        <v>22</v>
      </c>
      <c r="J25" s="26" t="s">
        <v>23</v>
      </c>
      <c r="K25" s="26" t="s">
        <v>24</v>
      </c>
      <c r="L25" s="28"/>
    </row>
    <row r="26" spans="1:12" ht="33" customHeight="1" thickBot="1" x14ac:dyDescent="0.3">
      <c r="A26" s="30"/>
      <c r="B26" s="31"/>
      <c r="C26" s="8" t="e">
        <f>(A26/B26)-1</f>
        <v>#DIV/0!</v>
      </c>
      <c r="D26" s="32"/>
      <c r="E26" s="33"/>
      <c r="F26" s="31"/>
      <c r="G26" s="8" t="e">
        <f>(E26/F26)-1</f>
        <v>#DIV/0!</v>
      </c>
      <c r="H26" s="32"/>
      <c r="I26" s="33"/>
      <c r="J26" s="31"/>
      <c r="K26" s="9" t="e">
        <f>(I26/J26)-1</f>
        <v>#DIV/0!</v>
      </c>
      <c r="L26" s="24"/>
    </row>
    <row r="27" spans="1:12" x14ac:dyDescent="0.25">
      <c r="A27" s="24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</row>
    <row r="28" spans="1:12" x14ac:dyDescent="0.25">
      <c r="A28" s="24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</row>
    <row r="29" spans="1:12" x14ac:dyDescent="0.25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</row>
    <row r="30" spans="1:12" x14ac:dyDescent="0.25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</row>
  </sheetData>
  <mergeCells count="11">
    <mergeCell ref="A19:K19"/>
    <mergeCell ref="A23:K23"/>
    <mergeCell ref="A1:K1"/>
    <mergeCell ref="A2:K2"/>
    <mergeCell ref="A6:K6"/>
    <mergeCell ref="A14:K14"/>
    <mergeCell ref="A18:K18"/>
    <mergeCell ref="A4:C4"/>
    <mergeCell ref="E4:G4"/>
    <mergeCell ref="I4:K4"/>
    <mergeCell ref="A10:K10"/>
  </mergeCells>
  <dataValidations disablePrompts="1" count="1">
    <dataValidation type="list" allowBlank="1" showInputMessage="1" showErrorMessage="1" sqref="A18:K18">
      <formula1>L_MoisCum</formula1>
    </dataValidation>
  </dataValidations>
  <printOptions headings="1"/>
  <pageMargins left="0.25" right="0.25" top="0.75" bottom="0.75" header="0.3" footer="0.3"/>
  <pageSetup paperSize="5" scale="88" orientation="landscape" cellComments="atEnd" r:id="rId1"/>
  <headerFooter>
    <oddFooter>&amp;C&amp;F&amp;L&amp;A&amp;R&amp;"-,Italique"&amp;8Imprimé le : &amp;D
à &amp;T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3:M15"/>
  <sheetViews>
    <sheetView zoomScaleNormal="100" workbookViewId="0"/>
  </sheetViews>
  <sheetFormatPr baseColWidth="10" defaultRowHeight="15" x14ac:dyDescent="0.25"/>
  <cols>
    <col min="1" max="1" width="11.42578125" customWidth="1"/>
    <col min="2" max="13" width="11.7109375" customWidth="1"/>
  </cols>
  <sheetData>
    <row r="3" spans="1:13" ht="18.75" x14ac:dyDescent="0.3">
      <c r="B3" s="93" t="s">
        <v>15</v>
      </c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</row>
    <row r="4" spans="1:13" x14ac:dyDescent="0.25">
      <c r="B4" s="4" t="s">
        <v>0</v>
      </c>
      <c r="C4" s="4" t="s">
        <v>1</v>
      </c>
      <c r="D4" s="4" t="s">
        <v>2</v>
      </c>
      <c r="E4" s="4" t="s">
        <v>3</v>
      </c>
      <c r="F4" s="4" t="s">
        <v>4</v>
      </c>
      <c r="G4" s="4" t="s">
        <v>5</v>
      </c>
      <c r="H4" s="4" t="s">
        <v>6</v>
      </c>
      <c r="I4" s="4" t="s">
        <v>7</v>
      </c>
      <c r="J4" s="4" t="s">
        <v>8</v>
      </c>
      <c r="K4" s="4" t="s">
        <v>9</v>
      </c>
      <c r="L4" s="4" t="s">
        <v>10</v>
      </c>
      <c r="M4" s="4" t="s">
        <v>11</v>
      </c>
    </row>
    <row r="5" spans="1:13" x14ac:dyDescent="0.25">
      <c r="A5" s="5" t="s">
        <v>12</v>
      </c>
      <c r="B5" s="1">
        <v>14355</v>
      </c>
      <c r="C5" s="1">
        <v>16200</v>
      </c>
      <c r="D5" s="1">
        <v>15154</v>
      </c>
      <c r="E5" s="1">
        <v>12005</v>
      </c>
      <c r="F5" s="1">
        <v>19877</v>
      </c>
      <c r="G5" s="1">
        <v>18770</v>
      </c>
      <c r="H5" s="1"/>
      <c r="I5" s="1"/>
      <c r="J5" s="1"/>
      <c r="K5" s="1"/>
      <c r="L5" s="1"/>
      <c r="M5" s="1"/>
    </row>
    <row r="6" spans="1:13" x14ac:dyDescent="0.25">
      <c r="A6" s="5" t="s">
        <v>13</v>
      </c>
      <c r="B6" s="1">
        <v>14805</v>
      </c>
      <c r="C6" s="1">
        <v>14500</v>
      </c>
      <c r="D6" s="1">
        <v>15880</v>
      </c>
      <c r="E6" s="1">
        <v>11022</v>
      </c>
      <c r="F6" s="1">
        <v>14001</v>
      </c>
      <c r="G6" s="1">
        <v>17565</v>
      </c>
      <c r="H6" s="1"/>
      <c r="I6" s="1"/>
      <c r="J6" s="1"/>
      <c r="K6" s="1"/>
      <c r="L6" s="1"/>
      <c r="M6" s="1"/>
    </row>
    <row r="7" spans="1:13" x14ac:dyDescent="0.25">
      <c r="A7" s="5" t="s">
        <v>14</v>
      </c>
      <c r="B7" s="1">
        <v>9870</v>
      </c>
      <c r="C7" s="1">
        <v>9875</v>
      </c>
      <c r="D7" s="1">
        <v>9505</v>
      </c>
      <c r="E7" s="1">
        <v>9505</v>
      </c>
      <c r="F7" s="1">
        <v>8550</v>
      </c>
      <c r="G7" s="1">
        <v>8245</v>
      </c>
      <c r="H7" s="1"/>
      <c r="I7" s="1"/>
      <c r="J7" s="1"/>
      <c r="K7" s="1"/>
      <c r="L7" s="1"/>
      <c r="M7" s="1"/>
    </row>
    <row r="8" spans="1:13" x14ac:dyDescent="0.25"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  <row r="10" spans="1:13" x14ac:dyDescent="0.25">
      <c r="B10" s="1"/>
      <c r="C10" s="1"/>
      <c r="D10" s="1"/>
      <c r="E10" s="1"/>
      <c r="F10" s="1"/>
      <c r="G10" s="1"/>
    </row>
    <row r="11" spans="1:13" x14ac:dyDescent="0.25">
      <c r="B11" s="1"/>
      <c r="C11" s="1"/>
      <c r="D11" s="1"/>
      <c r="F11" s="1"/>
      <c r="G11" s="1"/>
    </row>
    <row r="12" spans="1:13" x14ac:dyDescent="0.25">
      <c r="B12" s="1"/>
      <c r="C12" s="1"/>
      <c r="D12" s="1"/>
      <c r="E12" s="11"/>
      <c r="F12" s="1"/>
      <c r="G12" s="1"/>
    </row>
    <row r="15" spans="1:13" x14ac:dyDescent="0.25">
      <c r="E15" s="10"/>
    </row>
  </sheetData>
  <mergeCells count="1">
    <mergeCell ref="B3:M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3:M8"/>
  <sheetViews>
    <sheetView zoomScaleNormal="100" workbookViewId="0"/>
  </sheetViews>
  <sheetFormatPr baseColWidth="10" defaultRowHeight="15" x14ac:dyDescent="0.25"/>
  <cols>
    <col min="2" max="13" width="11.7109375" customWidth="1"/>
  </cols>
  <sheetData>
    <row r="3" spans="1:13" ht="18.75" x14ac:dyDescent="0.3">
      <c r="B3" s="93" t="s">
        <v>16</v>
      </c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</row>
    <row r="4" spans="1:13" x14ac:dyDescent="0.25">
      <c r="B4" s="2" t="s">
        <v>0</v>
      </c>
      <c r="C4" s="2" t="s">
        <v>1</v>
      </c>
      <c r="D4" s="2" t="s">
        <v>2</v>
      </c>
      <c r="E4" s="2" t="s">
        <v>3</v>
      </c>
      <c r="F4" s="2" t="s">
        <v>4</v>
      </c>
      <c r="G4" s="2" t="s">
        <v>5</v>
      </c>
      <c r="H4" s="2" t="s">
        <v>6</v>
      </c>
      <c r="I4" s="2" t="s">
        <v>7</v>
      </c>
      <c r="J4" s="2" t="s">
        <v>8</v>
      </c>
      <c r="K4" s="2" t="s">
        <v>9</v>
      </c>
      <c r="L4" s="2" t="s">
        <v>10</v>
      </c>
      <c r="M4" s="2" t="s">
        <v>11</v>
      </c>
    </row>
    <row r="5" spans="1:13" x14ac:dyDescent="0.25">
      <c r="A5" s="3" t="s">
        <v>12</v>
      </c>
      <c r="B5" s="1">
        <v>13503</v>
      </c>
      <c r="C5" s="1">
        <v>15214</v>
      </c>
      <c r="D5" s="1">
        <v>14181</v>
      </c>
      <c r="E5" s="1">
        <v>11220</v>
      </c>
      <c r="F5" s="1">
        <v>18541</v>
      </c>
      <c r="G5" s="1">
        <v>16665</v>
      </c>
      <c r="H5" s="1">
        <v>15540</v>
      </c>
      <c r="I5" s="1">
        <v>18756</v>
      </c>
      <c r="J5" s="1">
        <v>13544</v>
      </c>
      <c r="K5" s="1">
        <v>18740</v>
      </c>
      <c r="L5" s="1">
        <v>20010</v>
      </c>
      <c r="M5" s="1">
        <v>19663</v>
      </c>
    </row>
    <row r="6" spans="1:13" x14ac:dyDescent="0.25">
      <c r="A6" s="3" t="s">
        <v>13</v>
      </c>
      <c r="B6" s="1">
        <v>14015</v>
      </c>
      <c r="C6" s="1">
        <v>15400</v>
      </c>
      <c r="D6" s="1">
        <v>13888</v>
      </c>
      <c r="E6" s="1">
        <v>10200</v>
      </c>
      <c r="F6" s="1">
        <v>16823</v>
      </c>
      <c r="G6" s="1">
        <v>16005</v>
      </c>
      <c r="H6" s="1">
        <v>14220</v>
      </c>
      <c r="I6" s="1">
        <v>13585</v>
      </c>
      <c r="J6" s="1">
        <v>12555</v>
      </c>
      <c r="K6" s="1">
        <v>14658</v>
      </c>
      <c r="L6" s="1">
        <v>16544</v>
      </c>
      <c r="M6" s="1">
        <v>14511</v>
      </c>
    </row>
    <row r="7" spans="1:13" x14ac:dyDescent="0.25">
      <c r="A7" s="3" t="s">
        <v>14</v>
      </c>
      <c r="B7" s="1">
        <v>8500</v>
      </c>
      <c r="C7" s="1">
        <v>9451</v>
      </c>
      <c r="D7" s="1">
        <v>8255</v>
      </c>
      <c r="E7" s="1">
        <v>8675</v>
      </c>
      <c r="F7" s="1">
        <v>8990</v>
      </c>
      <c r="G7" s="1">
        <v>7985</v>
      </c>
      <c r="H7" s="1">
        <v>7855</v>
      </c>
      <c r="I7" s="1">
        <v>8225</v>
      </c>
      <c r="J7" s="1">
        <v>8005</v>
      </c>
      <c r="K7" s="1">
        <v>8405</v>
      </c>
      <c r="L7" s="1">
        <v>9225</v>
      </c>
      <c r="M7" s="1">
        <v>7856</v>
      </c>
    </row>
    <row r="8" spans="1:13" x14ac:dyDescent="0.25"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</sheetData>
  <mergeCells count="1">
    <mergeCell ref="B3:M3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>
    <pageSetUpPr fitToPage="1"/>
  </sheetPr>
  <dimension ref="A1:K26"/>
  <sheetViews>
    <sheetView zoomScaleNormal="100" workbookViewId="0">
      <selection activeCell="A17" sqref="A17"/>
    </sheetView>
  </sheetViews>
  <sheetFormatPr baseColWidth="10" defaultRowHeight="15" x14ac:dyDescent="0.25"/>
  <cols>
    <col min="1" max="1" width="16.7109375" customWidth="1"/>
    <col min="2" max="2" width="65.7109375" customWidth="1"/>
    <col min="3" max="3" width="6.7109375" customWidth="1"/>
    <col min="4" max="4" width="4.7109375" customWidth="1"/>
    <col min="5" max="5" width="15.7109375" customWidth="1"/>
    <col min="6" max="6" width="4.7109375" customWidth="1"/>
    <col min="7" max="7" width="6.7109375" customWidth="1"/>
    <col min="8" max="8" width="66.7109375" customWidth="1"/>
    <col min="9" max="9" width="4.7109375" customWidth="1"/>
    <col min="10" max="10" width="22.7109375" customWidth="1"/>
    <col min="11" max="11" width="66.7109375" customWidth="1"/>
  </cols>
  <sheetData>
    <row r="1" spans="1:11" x14ac:dyDescent="0.25">
      <c r="A1" s="20" t="s">
        <v>101</v>
      </c>
    </row>
    <row r="2" spans="1:11" ht="15.75" customHeight="1" thickBot="1" x14ac:dyDescent="0.3">
      <c r="A2" s="20"/>
    </row>
    <row r="3" spans="1:11" ht="21" customHeight="1" thickTop="1" thickBot="1" x14ac:dyDescent="0.3">
      <c r="A3" s="96" t="s">
        <v>50</v>
      </c>
      <c r="B3" s="97"/>
      <c r="D3" s="99" t="s">
        <v>103</v>
      </c>
      <c r="E3" s="99"/>
      <c r="G3" s="98" t="s">
        <v>57</v>
      </c>
      <c r="H3" s="98"/>
      <c r="J3" s="98" t="s">
        <v>99</v>
      </c>
      <c r="K3" s="98"/>
    </row>
    <row r="4" spans="1:11" ht="16.5" thickTop="1" thickBot="1" x14ac:dyDescent="0.3">
      <c r="A4" s="12" t="s">
        <v>49</v>
      </c>
      <c r="B4" s="14" t="s">
        <v>34</v>
      </c>
      <c r="D4" s="99"/>
      <c r="E4" s="99"/>
      <c r="G4" s="94" t="s">
        <v>102</v>
      </c>
      <c r="H4" s="95"/>
      <c r="J4" s="107" t="s">
        <v>100</v>
      </c>
      <c r="K4" s="107"/>
    </row>
    <row r="5" spans="1:11" ht="16.5" thickTop="1" thickBot="1" x14ac:dyDescent="0.3">
      <c r="A5" s="13" t="s">
        <v>30</v>
      </c>
      <c r="B5" s="15" t="s">
        <v>31</v>
      </c>
      <c r="D5" s="94" t="s">
        <v>104</v>
      </c>
      <c r="E5" s="95"/>
      <c r="G5" s="16" t="s">
        <v>58</v>
      </c>
      <c r="H5" s="17" t="s">
        <v>59</v>
      </c>
      <c r="J5" s="108" t="s">
        <v>51</v>
      </c>
      <c r="K5" s="108"/>
    </row>
    <row r="6" spans="1:11" ht="16.5" thickTop="1" thickBot="1" x14ac:dyDescent="0.3">
      <c r="A6" s="13" t="s">
        <v>32</v>
      </c>
      <c r="B6" s="15" t="s">
        <v>33</v>
      </c>
      <c r="D6" s="12" t="s">
        <v>105</v>
      </c>
      <c r="E6" s="23" t="s">
        <v>106</v>
      </c>
      <c r="G6" s="16" t="s">
        <v>60</v>
      </c>
      <c r="H6" s="17" t="s">
        <v>61</v>
      </c>
      <c r="J6" s="108" t="s">
        <v>52</v>
      </c>
      <c r="K6" s="108"/>
    </row>
    <row r="7" spans="1:11" ht="15.75" thickTop="1" x14ac:dyDescent="0.25">
      <c r="A7" s="13" t="s">
        <v>35</v>
      </c>
      <c r="B7" s="15" t="s">
        <v>53</v>
      </c>
      <c r="D7" s="13" t="s">
        <v>107</v>
      </c>
      <c r="E7" s="17" t="s">
        <v>108</v>
      </c>
      <c r="G7" s="16" t="s">
        <v>62</v>
      </c>
      <c r="H7" s="17" t="s">
        <v>63</v>
      </c>
    </row>
    <row r="8" spans="1:11" x14ac:dyDescent="0.25">
      <c r="A8" s="13" t="s">
        <v>36</v>
      </c>
      <c r="B8" s="15" t="s">
        <v>37</v>
      </c>
      <c r="D8" s="13" t="s">
        <v>109</v>
      </c>
      <c r="E8" s="17" t="s">
        <v>110</v>
      </c>
      <c r="G8" s="16" t="s">
        <v>64</v>
      </c>
      <c r="H8" s="17" t="s">
        <v>59</v>
      </c>
    </row>
    <row r="9" spans="1:11" x14ac:dyDescent="0.25">
      <c r="A9" s="13" t="s">
        <v>38</v>
      </c>
      <c r="B9" s="15" t="s">
        <v>54</v>
      </c>
      <c r="D9" s="13" t="s">
        <v>111</v>
      </c>
      <c r="E9" s="17" t="s">
        <v>112</v>
      </c>
      <c r="G9" s="16" t="s">
        <v>65</v>
      </c>
      <c r="H9" s="17" t="s">
        <v>66</v>
      </c>
    </row>
    <row r="10" spans="1:11" x14ac:dyDescent="0.25">
      <c r="A10" s="13" t="s">
        <v>39</v>
      </c>
      <c r="B10" s="15" t="s">
        <v>40</v>
      </c>
      <c r="D10" s="13" t="s">
        <v>113</v>
      </c>
      <c r="E10" s="17" t="s">
        <v>114</v>
      </c>
      <c r="G10" s="16" t="s">
        <v>67</v>
      </c>
      <c r="H10" s="17" t="s">
        <v>61</v>
      </c>
    </row>
    <row r="11" spans="1:11" x14ac:dyDescent="0.25">
      <c r="A11" s="13" t="s">
        <v>41</v>
      </c>
      <c r="B11" s="15" t="s">
        <v>55</v>
      </c>
      <c r="D11" s="13" t="s">
        <v>115</v>
      </c>
      <c r="E11" s="17" t="s">
        <v>116</v>
      </c>
      <c r="G11" s="16" t="s">
        <v>68</v>
      </c>
      <c r="H11" s="17" t="s">
        <v>69</v>
      </c>
    </row>
    <row r="12" spans="1:11" x14ac:dyDescent="0.25">
      <c r="A12" s="13" t="s">
        <v>42</v>
      </c>
      <c r="B12" s="15" t="s">
        <v>43</v>
      </c>
      <c r="D12" s="13" t="s">
        <v>117</v>
      </c>
      <c r="E12" s="17" t="s">
        <v>118</v>
      </c>
      <c r="G12" s="16" t="s">
        <v>70</v>
      </c>
      <c r="H12" s="17" t="s">
        <v>63</v>
      </c>
    </row>
    <row r="13" spans="1:11" x14ac:dyDescent="0.25">
      <c r="A13" s="13" t="s">
        <v>44</v>
      </c>
      <c r="B13" s="15" t="s">
        <v>45</v>
      </c>
      <c r="D13" s="13" t="s">
        <v>119</v>
      </c>
      <c r="E13" s="17" t="s">
        <v>120</v>
      </c>
      <c r="G13" s="16" t="s">
        <v>71</v>
      </c>
      <c r="H13" s="17" t="s">
        <v>72</v>
      </c>
    </row>
    <row r="14" spans="1:11" x14ac:dyDescent="0.25">
      <c r="A14" s="21" t="s">
        <v>46</v>
      </c>
      <c r="B14" s="22" t="s">
        <v>56</v>
      </c>
      <c r="D14" s="13" t="s">
        <v>121</v>
      </c>
      <c r="E14" s="17" t="s">
        <v>122</v>
      </c>
      <c r="G14" s="16" t="s">
        <v>73</v>
      </c>
      <c r="H14" s="17" t="s">
        <v>74</v>
      </c>
    </row>
    <row r="15" spans="1:11" x14ac:dyDescent="0.25">
      <c r="D15" s="13" t="s">
        <v>123</v>
      </c>
      <c r="E15" s="17" t="s">
        <v>124</v>
      </c>
      <c r="G15" s="16" t="s">
        <v>75</v>
      </c>
      <c r="H15" s="17" t="s">
        <v>76</v>
      </c>
    </row>
    <row r="16" spans="1:11" x14ac:dyDescent="0.25">
      <c r="D16" s="13" t="s">
        <v>125</v>
      </c>
      <c r="E16" s="17" t="s">
        <v>126</v>
      </c>
      <c r="G16" s="16" t="s">
        <v>77</v>
      </c>
      <c r="H16" s="17" t="s">
        <v>78</v>
      </c>
    </row>
    <row r="17" spans="4:8" x14ac:dyDescent="0.25">
      <c r="D17" s="13" t="s">
        <v>127</v>
      </c>
      <c r="E17" s="17" t="s">
        <v>128</v>
      </c>
      <c r="G17" s="16" t="s">
        <v>79</v>
      </c>
      <c r="H17" s="17" t="s">
        <v>80</v>
      </c>
    </row>
    <row r="18" spans="4:8" x14ac:dyDescent="0.25">
      <c r="D18" s="13" t="s">
        <v>129</v>
      </c>
      <c r="E18" s="17" t="s">
        <v>130</v>
      </c>
      <c r="G18" s="16" t="s">
        <v>81</v>
      </c>
      <c r="H18" s="17" t="s">
        <v>82</v>
      </c>
    </row>
    <row r="19" spans="4:8" x14ac:dyDescent="0.25">
      <c r="D19" s="13" t="s">
        <v>131</v>
      </c>
      <c r="E19" s="17" t="s">
        <v>132</v>
      </c>
      <c r="G19" s="16" t="s">
        <v>83</v>
      </c>
      <c r="H19" s="17" t="s">
        <v>84</v>
      </c>
    </row>
    <row r="20" spans="4:8" x14ac:dyDescent="0.25">
      <c r="D20" s="21" t="s">
        <v>133</v>
      </c>
      <c r="E20" s="19" t="s">
        <v>134</v>
      </c>
      <c r="G20" s="16" t="s">
        <v>85</v>
      </c>
      <c r="H20" s="17" t="s">
        <v>86</v>
      </c>
    </row>
    <row r="21" spans="4:8" ht="15.75" thickBot="1" x14ac:dyDescent="0.3">
      <c r="G21" s="16" t="s">
        <v>87</v>
      </c>
      <c r="H21" s="17" t="s">
        <v>88</v>
      </c>
    </row>
    <row r="22" spans="4:8" ht="15.75" thickTop="1" x14ac:dyDescent="0.25">
      <c r="D22" s="94" t="s">
        <v>135</v>
      </c>
      <c r="E22" s="95"/>
      <c r="G22" s="16" t="s">
        <v>89</v>
      </c>
      <c r="H22" s="17" t="s">
        <v>90</v>
      </c>
    </row>
    <row r="23" spans="4:8" x14ac:dyDescent="0.25">
      <c r="D23" s="12" t="s">
        <v>152</v>
      </c>
      <c r="E23" s="23" t="s">
        <v>153</v>
      </c>
      <c r="G23" s="16" t="s">
        <v>91</v>
      </c>
      <c r="H23" s="17" t="s">
        <v>92</v>
      </c>
    </row>
    <row r="24" spans="4:8" x14ac:dyDescent="0.25">
      <c r="D24" s="13" t="s">
        <v>154</v>
      </c>
      <c r="E24" s="17" t="s">
        <v>155</v>
      </c>
      <c r="G24" s="16" t="s">
        <v>93</v>
      </c>
      <c r="H24" s="17" t="s">
        <v>94</v>
      </c>
    </row>
    <row r="25" spans="4:8" x14ac:dyDescent="0.25">
      <c r="D25" s="21" t="s">
        <v>60</v>
      </c>
      <c r="E25" s="19" t="s">
        <v>156</v>
      </c>
      <c r="G25" s="16" t="s">
        <v>95</v>
      </c>
      <c r="H25" s="17" t="s">
        <v>96</v>
      </c>
    </row>
    <row r="26" spans="4:8" x14ac:dyDescent="0.25">
      <c r="G26" s="18" t="s">
        <v>97</v>
      </c>
      <c r="H26" s="19" t="s">
        <v>98</v>
      </c>
    </row>
  </sheetData>
  <mergeCells count="10">
    <mergeCell ref="J3:K3"/>
    <mergeCell ref="J4:K4"/>
    <mergeCell ref="J5:K5"/>
    <mergeCell ref="J6:K6"/>
    <mergeCell ref="D22:E22"/>
    <mergeCell ref="A3:B3"/>
    <mergeCell ref="G3:H3"/>
    <mergeCell ref="G4:H4"/>
    <mergeCell ref="D3:E4"/>
    <mergeCell ref="D5:E5"/>
  </mergeCells>
  <pageMargins left="0.25" right="0.25" top="0.75" bottom="0.75" header="0.3" footer="0.3"/>
  <pageSetup paperSize="5" scale="63" orientation="landscape" cellComments="atEnd" r:id="rId1"/>
  <headerFooter>
    <oddFooter>&amp;L&amp;"-,Italique"&amp;8Fichier : &amp;Z&amp;F
Feuille : &amp;A&amp;R&amp;"-,Italique"&amp;8Imprimé le : &amp;D
à &amp;T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11</vt:i4>
      </vt:variant>
    </vt:vector>
  </HeadingPairs>
  <TitlesOfParts>
    <vt:vector size="16" baseType="lpstr">
      <vt:lpstr>TDB</vt:lpstr>
      <vt:lpstr>Sommaire</vt:lpstr>
      <vt:lpstr>AnneeEnCours</vt:lpstr>
      <vt:lpstr>AnneePrecedente</vt:lpstr>
      <vt:lpstr>Paramètres</vt:lpstr>
      <vt:lpstr>C_Mois</vt:lpstr>
      <vt:lpstr>D_Annee</vt:lpstr>
      <vt:lpstr>D_AnneeP</vt:lpstr>
      <vt:lpstr>Dept1An</vt:lpstr>
      <vt:lpstr>Dept1AnP</vt:lpstr>
      <vt:lpstr>Dept2An</vt:lpstr>
      <vt:lpstr>Dept2AnP</vt:lpstr>
      <vt:lpstr>Dept3An</vt:lpstr>
      <vt:lpstr>Dept3AnP</vt:lpstr>
      <vt:lpstr>L_Dept</vt:lpstr>
      <vt:lpstr>L_Mois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REJEAN</dc:creator>
  <cp:lastModifiedBy>rejean croteau</cp:lastModifiedBy>
  <cp:lastPrinted>2014-08-08T16:46:28Z</cp:lastPrinted>
  <dcterms:created xsi:type="dcterms:W3CDTF">2013-08-30T17:45:59Z</dcterms:created>
  <dcterms:modified xsi:type="dcterms:W3CDTF">2014-09-28T18:50:05Z</dcterms:modified>
</cp:coreProperties>
</file>