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<sst xmlns="http://schemas.openxmlformats.org/spreadsheetml/2006/main" count="35" uniqueCount="33">
  <si>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</si>
  <si>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</si>
  <si>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</si>
  <si>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</si>
  <si>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</si>
  <si>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</si>
  <si>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</si>
  <si>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</si>
  <si>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</si>
  <si>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</si>
  <si>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</si>
  <si>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</si>
  <si>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</si>
  <si>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</si>
  <si>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</si>
  <si>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</si>
  <si>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</si>
  <si>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</si>
  <si>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</si>
  <si>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</si>
  <si>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</si>
  <si>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</si>
  <si>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</si>
  <si>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</si>
  <si>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</si>
  <si>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</si>
  <si>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</si>
  <si>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Trimestre 1</t>
  </si>
  <si>
    <t>Trimestre 2</t>
  </si>
  <si>
    <t>Trimestre 3</t>
  </si>
  <si>
    <t>Trimestre 4</t>
  </si>
  <si>
    <t>Moyenne</t>
  </si>
  <si>
    <t>Parent Philippe</t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</si>
</sst>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 count="3"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1" width="28.42578125" style="1" bestFit="1" customWidth="1"/>
    <col min="2" max="5" width="10.7109375" style="1" customWidth="1"/>
    <col min="6" max="6" width="13.42578125" style="1" bestFit="1" customWidth="1"/>
    <col min="7" max="7" width="13.42578125" style="1" customWidth="1"/>
    <col min="8" max="8" width="11.42578125" style="3"/>
    <col min="9" max="16384" width="11.42578125" style="1"/>
  </cols>
  <sheetData>
    <row r="1" spans="1:9" ht="21" customHeight="1">
      <c r="A1" s="1" t="s">
        <v>0</v>
      </c>
    </row>
    <row r="2" spans="1:9" ht="21" customHeight="1">
      <c r="A2" s="1" t="s">
        <v>1</v>
      </c>
    </row>
    <row r="4" spans="1:9" ht="27" customHeight="1">
      <c r="A4" s="1" t="s">
        <v>2</v>
      </c>
      <c r="B4" s="1" t="s">
        <v>27</v>
      </c>
      <c r="C4" s="1" t="s">
        <v>28</v>
      </c>
      <c r="D4" s="1" t="s">
        <v>29</v>
      </c>
      <c r="E4" s="1" t="s">
        <v>30</v>
      </c>
      <c r="F4" s="1" t="s">
        <v>3</v>
      </c>
      <c r="G4" s="1" t="s">
        <v>31</v>
      </c>
      <c r="H4" s="3" t="s">
        <v>4</v>
      </c>
      <c r="I4" s="1" t="s">
        <v>5</v>
      </c>
    </row>
    <row r="5" spans="1:9">
      <c r="A5" s="1" t="s">
        <v>6</v>
      </c>
      <c r="B5" s="2">
        <v>6332</v>
      </c>
      <c r="C5" s="2">
        <v>3353</v>
      </c>
      <c r="D5" s="2">
        <v>3381</v>
      </c>
      <c r="E5" s="2">
        <v>2440</v>
      </c>
      <c r="F5" s="2">
        <f t="shared" ref="F5:F12" si="0">SUM(B5:E5)</f>
        <v>15506</v>
      </c>
      <c r="G5" s="2">
        <f>AVERAGE(B5:E5)</f>
        <v>3876.5</v>
      </c>
      <c r="H5" s="3">
        <f>F5/$F$26</f>
        <v>6.0620513863042833E-2</v>
      </c>
      <c r="I5" s="2">
        <f>IF(H5&gt;4%,F5*2%,0)</f>
        <v>310.12</v>
      </c>
    </row>
    <row r="6" spans="1:9">
      <c r="A6" s="1" t="s">
        <v>7</v>
      </c>
      <c r="B6" s="2">
        <v>2242</v>
      </c>
      <c r="C6" s="2">
        <v>1900</v>
      </c>
      <c r="D6" s="2">
        <v>2842</v>
      </c>
      <c r="E6" s="2">
        <v>1842</v>
      </c>
      <c r="F6" s="2">
        <f t="shared" si="0"/>
        <v>8826</v>
      </c>
      <c r="G6" s="2">
        <f t="shared" ref="G6:G24" si="1">AVERAGE(B6:E6)</f>
        <v>2206.5</v>
      </c>
      <c r="H6" s="3">
        <f>F6/$F$26</f>
        <v>3.4505137066633308E-2</v>
      </c>
      <c r="I6" s="2">
        <f>IF(H6&gt;4%,F6*2%,0)</f>
        <v>0</v>
      </c>
    </row>
    <row r="7" spans="1:9">
      <c r="A7" s="1" t="s">
        <v>19</v>
      </c>
      <c r="B7" s="2">
        <v>1693</v>
      </c>
      <c r="C7" s="2">
        <v>1764</v>
      </c>
      <c r="D7" s="2">
        <v>5028</v>
      </c>
      <c r="E7" s="2">
        <v>4093</v>
      </c>
      <c r="F7" s="2">
        <f t="shared" si="0"/>
        <v>12578</v>
      </c>
      <c r="G7" s="2">
        <f t="shared" si="1"/>
        <v>3144.5</v>
      </c>
      <c r="H7" s="3">
        <f>F7/$F$26</f>
        <v>4.9173534333119613E-2</v>
      </c>
      <c r="I7" s="2">
        <f>IF(H7&gt;4%,F7*2%,0)</f>
        <v>251.56</v>
      </c>
    </row>
    <row r="8" spans="1:9">
      <c r="A8" s="1" t="s">
        <v>24</v>
      </c>
      <c r="B8" s="2">
        <v>2450</v>
      </c>
      <c r="C8" s="2">
        <v>2668</v>
      </c>
      <c r="D8" s="2">
        <v>3809</v>
      </c>
      <c r="E8" s="2">
        <v>3606</v>
      </c>
      <c r="F8" s="2">
        <f t="shared" si="0"/>
        <v>12533</v>
      </c>
      <c r="G8" s="2">
        <f t="shared" si="1"/>
        <v>3133.25</v>
      </c>
      <c r="H8" s="3">
        <f>F8/$F$26</f>
        <v>4.8997607393622841E-2</v>
      </c>
      <c r="I8" s="2">
        <f>IF(H8&gt;4%,F8*2%,0)</f>
        <v>250.66</v>
      </c>
    </row>
    <row r="9" spans="1:9">
      <c r="A9" s="1" t="s">
        <v>20</v>
      </c>
      <c r="B9" s="2">
        <v>3652</v>
      </c>
      <c r="C9" s="2">
        <v>2040</v>
      </c>
      <c r="D9" s="2">
        <v>2402</v>
      </c>
      <c r="E9" s="2">
        <v>2622</v>
      </c>
      <c r="F9" s="2">
        <f t="shared" si="0"/>
        <v>10716</v>
      </c>
      <c r="G9" s="2">
        <f t="shared" si="1"/>
        <v>2679</v>
      </c>
      <c r="H9" s="3">
        <f>F9/$F$26</f>
        <v>4.189406852549768E-2</v>
      </c>
      <c r="I9" s="2">
        <f>IF(H9&gt;4%,F9*2%,0)</f>
        <v>214.32</v>
      </c>
    </row>
    <row r="10" spans="1:9">
      <c r="A10" s="1" t="s">
        <v>26</v>
      </c>
      <c r="B10" s="2">
        <v>4623</v>
      </c>
      <c r="C10" s="2">
        <v>2009</v>
      </c>
      <c r="D10" s="2">
        <v>2264</v>
      </c>
      <c r="E10" s="2">
        <v>4364</v>
      </c>
      <c r="F10" s="2">
        <f t="shared" si="0"/>
        <v>13260</v>
      </c>
      <c r="G10" s="2">
        <f t="shared" si="1"/>
        <v>3315</v>
      </c>
      <c r="H10" s="3">
        <f>F10/$F$26</f>
        <v>5.1839804838381784E-2</v>
      </c>
      <c r="I10" s="2">
        <f>IF(H10&gt;4%,F10*2%,0)</f>
        <v>265.2</v>
      </c>
    </row>
    <row r="11" spans="1:9">
      <c r="A11" s="1" t="s">
        <v>8</v>
      </c>
      <c r="B11" s="2">
        <v>3955</v>
      </c>
      <c r="C11" s="2">
        <v>3604</v>
      </c>
      <c r="D11" s="2">
        <v>4139</v>
      </c>
      <c r="E11" s="2">
        <v>3287</v>
      </c>
      <c r="F11" s="2">
        <f t="shared" si="0"/>
        <v>14985</v>
      </c>
      <c r="G11" s="2">
        <f t="shared" si="1"/>
        <v>3746.25</v>
      </c>
      <c r="H11" s="3">
        <f>F11/$F$26</f>
        <v>5.8583670852424663E-2</v>
      </c>
      <c r="I11" s="2">
        <f>IF(H11&gt;4%,F11*2%,0)</f>
        <v>299.7</v>
      </c>
    </row>
    <row r="12" spans="1:9">
      <c r="A12" s="1" t="s">
        <v>9</v>
      </c>
      <c r="B12" s="2">
        <v>3029</v>
      </c>
      <c r="C12" s="2">
        <v>2680</v>
      </c>
      <c r="D12" s="2">
        <v>2711</v>
      </c>
      <c r="E12" s="2">
        <v>3359</v>
      </c>
      <c r="F12" s="2">
        <f t="shared" si="0"/>
        <v>11779</v>
      </c>
      <c r="G12" s="2">
        <f t="shared" si="1"/>
        <v>2944.75</v>
      </c>
      <c r="H12" s="3">
        <f>F12/$F$26</f>
        <v>4.6049853785165844E-2</v>
      </c>
      <c r="I12" s="2">
        <f>IF(H12&gt;4%,F12*2%,0)</f>
        <v>235.58</v>
      </c>
    </row>
    <row r="13" spans="1:9">
      <c r="A13" s="1" t="s">
        <v>10</v>
      </c>
      <c r="B13" s="2">
        <v>4064</v>
      </c>
      <c r="C13" s="2">
        <v>3852</v>
      </c>
      <c r="D13" s="2">
        <v>2937</v>
      </c>
      <c r="E13" s="2">
        <v>3148</v>
      </c>
      <c r="F13" s="2">
        <f t="shared" ref="F13:F24" si="2">SUM(B13:E13)</f>
        <v>14001</v>
      </c>
      <c r="G13" s="2">
        <f t="shared" si="1"/>
        <v>3500.25</v>
      </c>
      <c r="H13" s="3">
        <f>F13/$F$26</f>
        <v>5.4736735108761946E-2</v>
      </c>
      <c r="I13" s="2">
        <f>IF(H13&gt;4%,F13*2%,0)</f>
        <v>280.02</v>
      </c>
    </row>
    <row r="14" spans="1:9">
      <c r="A14" s="1" t="s">
        <v>17</v>
      </c>
      <c r="B14" s="2">
        <v>1232</v>
      </c>
      <c r="C14" s="2">
        <v>1621</v>
      </c>
      <c r="D14" s="2">
        <v>3382</v>
      </c>
      <c r="E14" s="2">
        <v>2410</v>
      </c>
      <c r="F14" s="2">
        <f t="shared" si="2"/>
        <v>8645</v>
      </c>
      <c r="G14" s="2">
        <f t="shared" si="1"/>
        <v>2161.25</v>
      </c>
      <c r="H14" s="3">
        <f>F14/$F$26</f>
        <v>3.3797519821101851E-2</v>
      </c>
      <c r="I14" s="2">
        <f>IF(H14&gt;4%,F14*2%,0)</f>
        <v>0</v>
      </c>
    </row>
    <row r="15" spans="1:9">
      <c r="A15" s="1" t="s">
        <v>18</v>
      </c>
      <c r="B15" s="2">
        <v>3456</v>
      </c>
      <c r="C15" s="2">
        <v>5123</v>
      </c>
      <c r="D15" s="2">
        <v>3982</v>
      </c>
      <c r="E15" s="2">
        <v>4722</v>
      </c>
      <c r="F15" s="2">
        <f t="shared" si="2"/>
        <v>17283</v>
      </c>
      <c r="G15" s="2">
        <f t="shared" si="1"/>
        <v>4320.75</v>
      </c>
      <c r="H15" s="3">
        <f>F15/$F$26</f>
        <v>6.7567673229393097E-2</v>
      </c>
      <c r="I15" s="2">
        <f>IF(H15&gt;4%,F15*2%,0)</f>
        <v>345.66</v>
      </c>
    </row>
    <row r="16" spans="1:9">
      <c r="A16" s="1" t="s">
        <v>21</v>
      </c>
      <c r="B16" s="2">
        <v>3081</v>
      </c>
      <c r="C16" s="2">
        <v>3214</v>
      </c>
      <c r="D16" s="2">
        <v>3533</v>
      </c>
      <c r="E16" s="2">
        <v>3600</v>
      </c>
      <c r="F16" s="2">
        <f t="shared" si="2"/>
        <v>13428</v>
      </c>
      <c r="G16" s="2">
        <f t="shared" si="1"/>
        <v>3357</v>
      </c>
      <c r="H16" s="3">
        <f>F16/$F$26</f>
        <v>5.2496598745836398E-2</v>
      </c>
      <c r="I16" s="2">
        <f>IF(H16&gt;4%,F16*2%,0)</f>
        <v>268.56</v>
      </c>
    </row>
    <row r="17" spans="1:9">
      <c r="A17" s="1" t="s">
        <v>25</v>
      </c>
      <c r="B17" s="2">
        <v>3469</v>
      </c>
      <c r="C17" s="2">
        <v>1817</v>
      </c>
      <c r="D17" s="2">
        <v>2461</v>
      </c>
      <c r="E17" s="2">
        <v>1511</v>
      </c>
      <c r="F17" s="2">
        <f t="shared" si="2"/>
        <v>9258</v>
      </c>
      <c r="G17" s="2">
        <f t="shared" si="1"/>
        <v>2314.5</v>
      </c>
      <c r="H17" s="3">
        <f>F17/$F$26</f>
        <v>3.6194035685802303E-2</v>
      </c>
      <c r="I17" s="2">
        <f>IF(H17&gt;4%,F17*2%,0)</f>
        <v>0</v>
      </c>
    </row>
    <row r="18" spans="1:9">
      <c r="A18" s="1" t="s">
        <v>23</v>
      </c>
      <c r="B18" s="2">
        <v>5890</v>
      </c>
      <c r="C18" s="2">
        <v>4555</v>
      </c>
      <c r="D18" s="2">
        <v>2339</v>
      </c>
      <c r="E18" s="2">
        <v>4560</v>
      </c>
      <c r="F18" s="2">
        <f t="shared" si="2"/>
        <v>17344</v>
      </c>
      <c r="G18" s="2">
        <f t="shared" si="1"/>
        <v>4336</v>
      </c>
      <c r="H18" s="3">
        <f>F18/$F$26</f>
        <v>6.7806151969599826E-2</v>
      </c>
      <c r="I18" s="2">
        <f>IF(H18&gt;4%,F18*2%,0)</f>
        <v>346.88</v>
      </c>
    </row>
    <row r="19" spans="1:9">
      <c r="A19" s="1" t="s">
        <v>11</v>
      </c>
      <c r="B19" s="2">
        <v>6740</v>
      </c>
      <c r="C19" s="2">
        <v>2640</v>
      </c>
      <c r="D19" s="2">
        <v>4659</v>
      </c>
      <c r="E19" s="2">
        <v>3224</v>
      </c>
      <c r="F19" s="2">
        <f t="shared" si="2"/>
        <v>17263</v>
      </c>
      <c r="G19" s="2">
        <f t="shared" si="1"/>
        <v>4315.75</v>
      </c>
      <c r="H19" s="3">
        <f>F19/$F$26</f>
        <v>6.7489483478505641E-2</v>
      </c>
      <c r="I19" s="2">
        <f>IF(H19&gt;4%,F19*2%,0)</f>
        <v>345.26</v>
      </c>
    </row>
    <row r="20" spans="1:9">
      <c r="A20" s="1" t="s">
        <v>12</v>
      </c>
      <c r="B20" s="2">
        <v>4625</v>
      </c>
      <c r="C20" s="2">
        <v>5020</v>
      </c>
      <c r="D20" s="2">
        <v>3956</v>
      </c>
      <c r="E20" s="2">
        <v>3492</v>
      </c>
      <c r="F20" s="2">
        <f t="shared" si="2"/>
        <v>17093</v>
      </c>
      <c r="G20" s="2">
        <f t="shared" si="1"/>
        <v>4273.25</v>
      </c>
      <c r="H20" s="3">
        <f>F20/$F$26</f>
        <v>6.6824870595962288E-2</v>
      </c>
      <c r="I20" s="2">
        <f>IF(H20&gt;4%,F20*2%,0)</f>
        <v>341.86</v>
      </c>
    </row>
    <row r="21" spans="1:9">
      <c r="A21" s="1" t="s">
        <v>22</v>
      </c>
      <c r="B21" s="2">
        <v>2514</v>
      </c>
      <c r="C21" s="2">
        <v>2148</v>
      </c>
      <c r="D21" s="2">
        <v>1421</v>
      </c>
      <c r="E21" s="2">
        <v>2942</v>
      </c>
      <c r="F21" s="2">
        <f t="shared" si="2"/>
        <v>9025</v>
      </c>
      <c r="G21" s="2">
        <f t="shared" si="1"/>
        <v>2256.25</v>
      </c>
      <c r="H21" s="3">
        <f>F21/$F$26</f>
        <v>3.5283125087963468E-2</v>
      </c>
      <c r="I21" s="2">
        <f>IF(H21&gt;4%,F21*2%,0)</f>
        <v>0</v>
      </c>
    </row>
    <row r="22" spans="1:9">
      <c r="A22" s="1" t="s">
        <v>32</v>
      </c>
      <c r="B22" s="2">
        <v>4395</v>
      </c>
      <c r="C22" s="2">
        <v>2637</v>
      </c>
      <c r="D22" s="2">
        <v>2664</v>
      </c>
      <c r="E22" s="2">
        <v>1301</v>
      </c>
      <c r="F22" s="2">
        <f t="shared" si="2"/>
        <v>10997</v>
      </c>
      <c r="G22" s="2">
        <f t="shared" si="1"/>
        <v>2749.25</v>
      </c>
      <c r="H22" s="3">
        <f>F22/$F$26</f>
        <v>4.2992634525466401E-2</v>
      </c>
      <c r="I22" s="2">
        <f>IF(H22&gt;4%,F22*2%,0)</f>
        <v>219.94</v>
      </c>
    </row>
    <row r="23" spans="1:9">
      <c r="A23" s="1" t="s">
        <v>13</v>
      </c>
      <c r="B23" s="2">
        <v>1572</v>
      </c>
      <c r="C23" s="2">
        <v>2355</v>
      </c>
      <c r="D23" s="2">
        <v>2508</v>
      </c>
      <c r="E23" s="2">
        <v>3626</v>
      </c>
      <c r="F23" s="2">
        <f t="shared" si="2"/>
        <v>10061</v>
      </c>
      <c r="G23" s="2">
        <f t="shared" si="1"/>
        <v>2515.25</v>
      </c>
      <c r="H23" s="3">
        <f>F23/$F$26</f>
        <v>3.9333354183933571E-2</v>
      </c>
      <c r="I23" s="2">
        <f>IF(H23&gt;4%,F23*2%,0)</f>
        <v>0</v>
      </c>
    </row>
    <row r="24" spans="1:9">
      <c r="A24" s="1" t="s">
        <v>14</v>
      </c>
      <c r="B24" s="2">
        <v>2167</v>
      </c>
      <c r="C24" s="2">
        <v>1972</v>
      </c>
      <c r="D24" s="2">
        <v>3440</v>
      </c>
      <c r="E24" s="2">
        <v>3628</v>
      </c>
      <c r="F24" s="2">
        <f t="shared" si="2"/>
        <v>11207</v>
      </c>
      <c r="G24" s="2">
        <f t="shared" si="1"/>
        <v>2801.75</v>
      </c>
      <c r="H24" s="3">
        <f>F24/$F$26</f>
        <v>4.3813626909784666E-2</v>
      </c>
      <c r="I24" s="2">
        <f>IF(H24&gt;4%,F24*2%,0)</f>
        <v>224.14000000000001</v>
      </c>
    </row>
    <row r="26" spans="1:9" ht="17.25" customHeight="1">
      <c r="A26" s="1" t="s">
        <v>3</v>
      </c>
      <c r="B26" s="2">
        <f>SUM(B5:B25)</f>
        <v>71181</v>
      </c>
      <c r="C26" s="2">
        <f>SUM(C5:C25)</f>
        <v>56972</v>
      </c>
      <c r="D26" s="2">
        <f>SUM(D5:D25)</f>
        <v>63858</v>
      </c>
      <c r="E26" s="2">
        <f>SUM(E5:E25)</f>
        <v>63777</v>
      </c>
      <c r="F26" s="2">
        <f>SUM(B26:E26)</f>
        <v>255788</v>
      </c>
      <c r="G26" s="2"/>
      <c r="H26" s="3">
        <f>F26/$F$26</f>
        <v>1</v>
      </c>
    </row>
    <row r="27" spans="1:9" ht="17.25" customHeight="1">
      <c r="A27" s="1" t="s">
        <v>15</v>
      </c>
      <c r="B27" s="2">
        <f>MIN(B5:B24)</f>
        <v>1232</v>
      </c>
      <c r="C27" s="2">
        <f t="shared" ref="C27:F27" si="3">MIN(C5:C24)</f>
        <v>1621</v>
      </c>
      <c r="D27" s="2">
        <f t="shared" si="3"/>
        <v>1421</v>
      </c>
      <c r="E27" s="2">
        <f t="shared" si="3"/>
        <v>1301</v>
      </c>
      <c r="F27" s="2">
        <f t="shared" si="3"/>
        <v>8645</v>
      </c>
      <c r="G27" s="2"/>
    </row>
    <row r="28" spans="1:9" ht="17.25" customHeight="1">
      <c r="A28" s="1" t="s">
        <v>16</v>
      </c>
      <c r="B28" s="2">
        <f>MAX(B5:B24)</f>
        <v>6740</v>
      </c>
      <c r="C28" s="2">
        <f t="shared" ref="C28:F28" si="4">MAX(C5:C24)</f>
        <v>5123</v>
      </c>
      <c r="D28" s="2">
        <f t="shared" si="4"/>
        <v>5028</v>
      </c>
      <c r="E28" s="2">
        <f t="shared" si="4"/>
        <v>4722</v>
      </c>
      <c r="F28" s="2">
        <f t="shared" si="4"/>
        <v>17344</v>
      </c>
      <c r="G28" s="2"/>
    </row>
    <row r="29" spans="1:9" ht="17.25" customHeight="1">
      <c r="A29" s="1" t="s">
        <v>31</v>
      </c>
      <c r="B29" s="2">
        <f>AVERAGE(B5:B24)</f>
        <v>3559.05</v>
      </c>
      <c r="C29" s="2">
        <f t="shared" ref="C29:F29" si="5">AVERAGE(C5:C24)</f>
        <v>2848.6</v>
      </c>
      <c r="D29" s="2">
        <f t="shared" si="5"/>
        <v>3192.9</v>
      </c>
      <c r="E29" s="2">
        <f t="shared" si="5"/>
        <v>3188.85</v>
      </c>
      <c r="F29" s="2">
        <f t="shared" si="5"/>
        <v>12789.4</v>
      </c>
      <c r="G29" s="2"/>
    </row>
    <row r="31" spans="1:9">
      <c r="A31" s="4">
        <f ca="1">TODAY()</f>
        <v>39348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dcterms:created xsi:type="dcterms:W3CDTF">1999-08-31T19:42:56Z</dcterms:created>
  <dcterms:modified xsi:type="dcterms:W3CDTF">2007-09-23T04:50:20Z</dcterms:modified>
</cp:coreProperties>
</file>