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/>
  </bookViews>
  <sheets>
    <sheet name="TDB" sheetId="5" r:id="rId1"/>
    <sheet name="Données" sheetId="4" r:id="rId2"/>
    <sheet name="RECHERCHEV_Limites" sheetId="8" r:id="rId3"/>
    <sheet name="Schéma" sheetId="7" r:id="rId4"/>
    <sheet name="Paramètres" sheetId="6" r:id="rId5"/>
  </sheets>
  <definedNames>
    <definedName name="C_NoColonne">RECHERCHEV_Limites!$F$16</definedName>
    <definedName name="C_TestValeur">RECHERCHEV_Limites!$H$6</definedName>
    <definedName name="MaPlage">RECHERCHEV_Limites!$B$4:$E$9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8" l="1"/>
  <c r="I28" i="8"/>
  <c r="I27" i="8"/>
  <c r="I26" i="8"/>
  <c r="I25" i="8"/>
  <c r="I24" i="8"/>
  <c r="I23" i="8"/>
  <c r="I22" i="8"/>
  <c r="I21" i="8"/>
  <c r="I20" i="8"/>
  <c r="I19" i="8"/>
  <c r="I18" i="8"/>
  <c r="I16" i="8"/>
  <c r="I15" i="8"/>
  <c r="I14" i="8"/>
  <c r="I12" i="8"/>
  <c r="I11" i="8"/>
  <c r="I10" i="8"/>
  <c r="I9" i="8"/>
  <c r="I8" i="8"/>
  <c r="I6" i="8"/>
  <c r="I5" i="8"/>
  <c r="I4" i="8"/>
  <c r="I3" i="8"/>
</calcChain>
</file>

<file path=xl/sharedStrings.xml><?xml version="1.0" encoding="utf-8"?>
<sst xmlns="http://schemas.openxmlformats.org/spreadsheetml/2006/main" count="133" uniqueCount="91">
  <si>
    <t>Nom du produit</t>
  </si>
  <si>
    <t>Produit 1</t>
  </si>
  <si>
    <t>Produit 2</t>
  </si>
  <si>
    <t>Produit 3</t>
  </si>
  <si>
    <t>Produit 4</t>
  </si>
  <si>
    <t>Produit 5</t>
  </si>
  <si>
    <t>Produit 6</t>
  </si>
  <si>
    <t>Dépt 1</t>
  </si>
  <si>
    <t>Dépt 2</t>
  </si>
  <si>
    <t>Dépt 3</t>
  </si>
  <si>
    <t>Quantité vendue année en cours</t>
  </si>
  <si>
    <t>Nom produit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</si>
  <si>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</si>
  <si>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</si>
  <si>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</si>
  <si>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</si>
  <si>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</si>
  <si>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RECHERCHEV(valeur_cherchée;table_matrice;no_index_col;[valeur_proche])</t>
  </si>
  <si>
    <t>La fonction</t>
  </si>
  <si>
    <t>Valeur cherchée</t>
  </si>
  <si>
    <t>Résultat</t>
  </si>
  <si>
    <t>produit 11</t>
  </si>
  <si>
    <t>Produit 11</t>
  </si>
  <si>
    <t>Produit 31</t>
  </si>
  <si>
    <t>Produit 41</t>
  </si>
  <si>
    <t>Produit 51</t>
  </si>
  <si>
    <t>produit 41</t>
  </si>
  <si>
    <t>Produit?21</t>
  </si>
  <si>
    <t>go</t>
  </si>
  <si>
    <t>C_NoColonne</t>
  </si>
  <si>
    <t>C_TestValeur</t>
  </si>
  <si>
    <t>=RECHERCHEV_Limites!$H$6</t>
  </si>
  <si>
    <t>MaPlage</t>
  </si>
  <si>
    <t>=RECHERCHEV_Limites!$B$4:$E$9</t>
  </si>
  <si>
    <t>=$B$4:$E$9</t>
  </si>
  <si>
    <t>=!$H$6</t>
  </si>
  <si>
    <t>produit 30</t>
  </si>
  <si>
    <t>table matrice</t>
  </si>
  <si>
    <t>no index col</t>
  </si>
  <si>
    <t>valeur proche</t>
  </si>
  <si>
    <r>
      <t>=RECHERCHEV(</t>
    </r>
    <r>
      <rPr>
        <b/>
        <sz val="11"/>
        <color theme="1"/>
        <rFont val="Calibri"/>
        <family val="2"/>
        <scheme val="minor"/>
      </rPr>
      <t>"Produit 11"</t>
    </r>
    <r>
      <rPr>
        <sz val="11"/>
        <color theme="1"/>
        <rFont val="Calibri"/>
        <family val="2"/>
        <scheme val="minor"/>
      </rPr>
      <t>;$B$4:$E$9;2)</t>
    </r>
  </si>
  <si>
    <r>
      <t>=RECHERCHEV(</t>
    </r>
    <r>
      <rPr>
        <b/>
        <sz val="11"/>
        <color theme="1"/>
        <rFont val="Calibri"/>
        <family val="2"/>
        <scheme val="minor"/>
      </rPr>
      <t>H4</t>
    </r>
    <r>
      <rPr>
        <sz val="11"/>
        <color theme="1"/>
        <rFont val="Calibri"/>
        <family val="2"/>
        <scheme val="minor"/>
      </rPr>
      <t>;$B$4:$E$9;2)</t>
    </r>
  </si>
  <si>
    <r>
      <t>=RECHERCHEV(</t>
    </r>
    <r>
      <rPr>
        <b/>
        <sz val="11"/>
        <color theme="1"/>
        <rFont val="Calibri"/>
        <family val="2"/>
        <scheme val="minor"/>
      </rPr>
      <t>H5</t>
    </r>
    <r>
      <rPr>
        <sz val="11"/>
        <color theme="1"/>
        <rFont val="Calibri"/>
        <family val="2"/>
        <scheme val="minor"/>
      </rPr>
      <t>;$B$4:$E$9;2)</t>
    </r>
  </si>
  <si>
    <r>
      <t>=RECHERCHEV(</t>
    </r>
    <r>
      <rPr>
        <b/>
        <sz val="11"/>
        <color theme="1"/>
        <rFont val="Calibri"/>
        <family val="2"/>
        <scheme val="minor"/>
      </rPr>
      <t>C_TestValeur</t>
    </r>
    <r>
      <rPr>
        <sz val="11"/>
        <color theme="1"/>
        <rFont val="Calibri"/>
        <family val="2"/>
        <scheme val="minor"/>
      </rPr>
      <t>;$B$4:$E$9;2)</t>
    </r>
  </si>
  <si>
    <t>Ok ou Cause de l'erreur</t>
  </si>
  <si>
    <t>OK - valeur cherchée dans la fonction</t>
  </si>
  <si>
    <t>OK</t>
  </si>
  <si>
    <t>valeur cherchée absente de table matrice</t>
  </si>
  <si>
    <t>OK - valeur cherchée, cellule nommée</t>
  </si>
  <si>
    <r>
      <t>=RECHERCHEV(</t>
    </r>
    <r>
      <rPr>
        <b/>
        <sz val="11"/>
        <color theme="1"/>
        <rFont val="Calibri"/>
        <family val="2"/>
        <scheme val="minor"/>
      </rPr>
      <t>C_TestLaValeur</t>
    </r>
    <r>
      <rPr>
        <sz val="11"/>
        <color theme="1"/>
        <rFont val="Calibri"/>
        <family val="2"/>
        <scheme val="minor"/>
      </rPr>
      <t>;$B$4:$E$9;2)</t>
    </r>
  </si>
  <si>
    <t>valeur cherchée avec mauvais nom</t>
  </si>
  <si>
    <r>
      <t>=RECHERCHEV(</t>
    </r>
    <r>
      <rPr>
        <b/>
        <sz val="11"/>
        <color theme="1"/>
        <rFont val="Calibri"/>
        <family val="2"/>
        <scheme val="minor"/>
      </rPr>
      <t>H9</t>
    </r>
    <r>
      <rPr>
        <sz val="11"/>
        <color theme="1"/>
        <rFont val="Calibri"/>
        <family val="2"/>
        <scheme val="minor"/>
      </rPr>
      <t>;$B$4:$E$9;2)</t>
    </r>
  </si>
  <si>
    <t>valeur cherchée vide</t>
  </si>
  <si>
    <r>
      <t>=RECHERCHEV(H10;</t>
    </r>
    <r>
      <rPr>
        <b/>
        <sz val="11"/>
        <color theme="1"/>
        <rFont val="Calibri"/>
        <family val="2"/>
        <scheme val="minor"/>
      </rPr>
      <t>$B$4:$E$9</t>
    </r>
    <r>
      <rPr>
        <sz val="11"/>
        <color theme="1"/>
        <rFont val="Calibri"/>
        <family val="2"/>
        <scheme val="minor"/>
      </rPr>
      <t>;5)</t>
    </r>
  </si>
  <si>
    <t>Table matrice + petite que nombre colonne (5)</t>
  </si>
  <si>
    <r>
      <t>=RECHERCHEV(H11;</t>
    </r>
    <r>
      <rPr>
        <b/>
        <sz val="11"/>
        <color theme="1"/>
        <rFont val="Calibri"/>
        <family val="2"/>
        <scheme val="minor"/>
      </rPr>
      <t>B:E</t>
    </r>
    <r>
      <rPr>
        <sz val="11"/>
        <color theme="1"/>
        <rFont val="Calibri"/>
        <family val="2"/>
        <scheme val="minor"/>
      </rPr>
      <t>;2)</t>
    </r>
  </si>
  <si>
    <t>OK - table matrice est toute la colonne (B à E)</t>
  </si>
  <si>
    <r>
      <t>=RECHERCHEV(H12;</t>
    </r>
    <r>
      <rPr>
        <b/>
        <sz val="11"/>
        <color theme="1"/>
        <rFont val="Calibri"/>
        <family val="2"/>
        <scheme val="minor"/>
      </rPr>
      <t>MaPlage</t>
    </r>
    <r>
      <rPr>
        <sz val="11"/>
        <color theme="1"/>
        <rFont val="Calibri"/>
        <family val="2"/>
        <scheme val="minor"/>
      </rPr>
      <t>;2)</t>
    </r>
  </si>
  <si>
    <t>OK - table matrice nommée</t>
  </si>
  <si>
    <r>
      <t>=RECHERCHEV(H14;</t>
    </r>
    <r>
      <rPr>
        <b/>
        <sz val="11"/>
        <color theme="1"/>
        <rFont val="Calibri"/>
        <family val="2"/>
        <scheme val="minor"/>
      </rPr>
      <t>MaPllage</t>
    </r>
    <r>
      <rPr>
        <sz val="11"/>
        <color theme="1"/>
        <rFont val="Calibri"/>
        <family val="2"/>
        <scheme val="minor"/>
      </rPr>
      <t>;2)</t>
    </r>
  </si>
  <si>
    <t>table matrice mauvais nom</t>
  </si>
  <si>
    <r>
      <t>=RECHERCHEV(H15;</t>
    </r>
    <r>
      <rPr>
        <b/>
        <sz val="11"/>
        <color theme="1"/>
        <rFont val="Calibri"/>
        <family val="2"/>
        <scheme val="minor"/>
      </rPr>
      <t>$B$11:$E$16</t>
    </r>
    <r>
      <rPr>
        <sz val="11"/>
        <color theme="1"/>
        <rFont val="Calibri"/>
        <family val="2"/>
        <scheme val="minor"/>
      </rPr>
      <t>;2)</t>
    </r>
  </si>
  <si>
    <t>mauvaise table matrice</t>
  </si>
  <si>
    <r>
      <t>=RECHERCHEV(H16;$B$4:$E$9;</t>
    </r>
    <r>
      <rPr>
        <b/>
        <sz val="11"/>
        <color theme="1"/>
        <rFont val="Calibri"/>
        <family val="2"/>
        <scheme val="minor"/>
      </rPr>
      <t>C_NoColonne</t>
    </r>
    <r>
      <rPr>
        <sz val="11"/>
        <color theme="1"/>
        <rFont val="Calibri"/>
        <family val="2"/>
        <scheme val="minor"/>
      </rPr>
      <t>)</t>
    </r>
  </si>
  <si>
    <t>OK - no index col nommé</t>
  </si>
  <si>
    <t>=$F$16</t>
  </si>
  <si>
    <r>
      <t>=RECHERCHEV(H18;$B$4:$E$9;</t>
    </r>
    <r>
      <rPr>
        <b/>
        <sz val="11"/>
        <color theme="1"/>
        <rFont val="Calibri"/>
        <family val="2"/>
        <scheme val="minor"/>
      </rPr>
      <t>DuTexte</t>
    </r>
    <r>
      <rPr>
        <sz val="11"/>
        <color theme="1"/>
        <rFont val="Calibri"/>
        <family val="2"/>
        <scheme val="minor"/>
      </rPr>
      <t>)</t>
    </r>
  </si>
  <si>
    <t>no index col mauvais nom</t>
  </si>
  <si>
    <r>
      <t>=RECHERCHEV(H19;$B$4:$E$9;</t>
    </r>
    <r>
      <rPr>
        <b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</si>
  <si>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no index col valeur numérique négative</t>
  </si>
  <si>
    <r>
      <t>=RECHERCHEV(H20;$B$4:$E$9;</t>
    </r>
    <r>
      <rPr>
        <b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</si>
  <si>
    <t>no index col valeur numérique à zéro</t>
  </si>
  <si>
    <t>=RECHERCHEV(H21;$B$4:$E$9;)</t>
  </si>
  <si>
    <t>no index col absent</t>
  </si>
  <si>
    <r>
      <t>=RECHERCHEV(H22;$B$4:$E$9;</t>
    </r>
    <r>
      <rPr>
        <b/>
        <sz val="11"/>
        <color theme="1"/>
        <rFont val="Calibri"/>
        <family val="2"/>
        <scheme val="minor"/>
      </rPr>
      <t>""</t>
    </r>
    <r>
      <rPr>
        <sz val="11"/>
        <color theme="1"/>
        <rFont val="Calibri"/>
        <family val="2"/>
        <scheme val="minor"/>
      </rPr>
      <t>)</t>
    </r>
  </si>
  <si>
    <t>no index col vide</t>
  </si>
  <si>
    <r>
      <t>=RECHERCHEV(H23;$B$4:$E$9;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)</t>
    </r>
  </si>
  <si>
    <t>no index col plus de colonne que la table matrice</t>
  </si>
  <si>
    <t>=RECHERCHEV(H24;$B$4:$E$9;2)</t>
  </si>
  <si>
    <t>OK - valeur proche = VRAI lorsque omis, valeur cherchée est absente</t>
  </si>
  <si>
    <t>=RECHERCHEV(H25;$B$4:$E$9;2;)</t>
  </si>
  <si>
    <t>valeur proche absente (après le «;»)</t>
  </si>
  <si>
    <r>
      <t>=RECHERCHEV(H26;$B$4:$E$9;2;</t>
    </r>
    <r>
      <rPr>
        <b/>
        <sz val="11"/>
        <color theme="1"/>
        <rFont val="Calibri"/>
        <family val="2"/>
        <scheme val="minor"/>
      </rPr>
      <t>VRAI</t>
    </r>
    <r>
      <rPr>
        <sz val="11"/>
        <color theme="1"/>
        <rFont val="Calibri"/>
        <family val="2"/>
        <scheme val="minor"/>
      </rPr>
      <t>)</t>
    </r>
  </si>
  <si>
    <t>OK - valeur proche = VRAI , valeur cherchée est absente</t>
  </si>
  <si>
    <t>=RECHERCHEV(H27;$B$4:$E$9;2)</t>
  </si>
  <si>
    <t>valeur proche = VRAI lorsque omis et il y a deux valeur cherchées trouvées</t>
  </si>
  <si>
    <r>
      <t>=RECHERCHEV(H28;$B$4:$E$9;2;</t>
    </r>
    <r>
      <rPr>
        <b/>
        <sz val="11"/>
        <color theme="1"/>
        <rFont val="Calibri"/>
        <family val="2"/>
        <scheme val="minor"/>
      </rPr>
      <t>FAUX</t>
    </r>
    <r>
      <rPr>
        <sz val="11"/>
        <color theme="1"/>
        <rFont val="Calibri"/>
        <family val="2"/>
        <scheme val="minor"/>
      </rPr>
      <t>)</t>
    </r>
  </si>
  <si>
    <t>OK - valeur proche = FAUX, valeur exacte trouvé</t>
  </si>
  <si>
    <r>
      <t>=RECHERCHEV(H29;$B$4:$E$9;2;</t>
    </r>
    <r>
      <rPr>
        <b/>
        <sz val="11"/>
        <color theme="1"/>
        <rFont val="Calibri"/>
        <family val="2"/>
        <scheme val="minor"/>
      </rPr>
      <t>FAUX</t>
    </r>
    <r>
      <rPr>
        <sz val="11"/>
        <color theme="1"/>
        <rFont val="Calibri"/>
        <family val="2"/>
        <scheme val="minor"/>
      </rPr>
      <t>)</t>
    </r>
  </si>
  <si>
    <t>OK - valeur proche = FAUX, valeur exacte non trouvé</t>
  </si>
  <si>
    <t>=RECHERCHEV_Limites!$F$16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</si>
</sst>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3">
    <xf numFmtId="0" fontId="0" fillId="0" borderId="0"/>
    <xf numFmtId="0" fontId="2" fillId="2" borderId="4" applyNumberFormat="0" applyAlignment="0" applyProtection="0"/>
    <xf numFmtId="0" fontId="1" fillId="0" borderId="5" applyNumberFormat="0" applyFill="0" applyAlignment="0" applyProtection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  <xf numFmtId="0" fontId="5" fillId="0" borderId="7" xfId="0" applyFont="1" applyBorder="1"/>
    <xf numFmtId="0" fontId="5" fillId="0" borderId="8" xfId="0" applyFont="1" applyBorder="1"/>
    <xf numFmtId="0" fontId="0" fillId="0" borderId="0" xfId="0" quotePrefix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9" xfId="0" quotePrefix="1" applyBorder="1"/>
    <xf numFmtId="0" fontId="0" fillId="0" borderId="7" xfId="0" applyFill="1" applyBorder="1" applyAlignment="1">
      <alignment horizontal="center"/>
    </xf>
    <xf numFmtId="0" fontId="0" fillId="0" borderId="8" xfId="0" quotePrefix="1" applyBorder="1"/>
    <xf numFmtId="0" fontId="7" fillId="0" borderId="0" xfId="0" applyFont="1" applyBorder="1" applyAlignment="1">
      <alignment horizontal="center"/>
    </xf>
    <xf numFmtId="0" fontId="7" fillId="0" borderId="8" xfId="0" quotePrefix="1" applyFont="1" applyBorder="1"/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11" xfId="0" quotePrefix="1" applyBorder="1"/>
    <xf numFmtId="0" fontId="0" fillId="0" borderId="6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7" xfId="0" applyBorder="1"/>
    <xf numFmtId="0" fontId="5" fillId="0" borderId="0" xfId="0" applyFont="1" applyBorder="1"/>
    <xf numFmtId="0" fontId="0" fillId="0" borderId="0" xfId="0" applyBorder="1"/>
    <xf numFmtId="0" fontId="0" fillId="0" borderId="9" xfId="0" applyBorder="1"/>
    <xf numFmtId="0" fontId="0" fillId="0" borderId="11" xfId="0" applyBorder="1"/>
    <xf numFmtId="0" fontId="1" fillId="0" borderId="1" xfId="0" applyFont="1" applyBorder="1" applyAlignment="1">
      <alignment horizontal="center"/>
    </xf>
    <xf numFmtId="0" fontId="0" fillId="0" borderId="8" xfId="0" quotePrefix="1" applyFont="1" applyBorder="1"/>
    <xf numFmtId="0" fontId="6" fillId="0" borderId="1" xfId="0" applyFont="1" applyFill="1" applyBorder="1" applyAlignment="1">
      <alignment horizontal="center" vertical="center"/>
    </xf>
    <xf numFmtId="0" fontId="5" fillId="0" borderId="14" xfId="0" applyFont="1" applyBorder="1"/>
    <xf numFmtId="0" fontId="5" fillId="0" borderId="15" xfId="0" applyFont="1" applyBorder="1"/>
    <xf numFmtId="0" fontId="5" fillId="0" borderId="15" xfId="0" quotePrefix="1" applyFont="1" applyBorder="1" applyAlignment="1">
      <alignment horizontal="left"/>
    </xf>
    <xf numFmtId="0" fontId="5" fillId="0" borderId="16" xfId="0" applyFont="1" applyBorder="1"/>
    <xf numFmtId="0" fontId="5" fillId="0" borderId="14" xfId="0" applyFont="1" applyFill="1" applyBorder="1"/>
    <xf numFmtId="0" fontId="5" fillId="0" borderId="15" xfId="0" applyFont="1" applyFill="1" applyBorder="1"/>
    <xf numFmtId="0" fontId="0" fillId="0" borderId="15" xfId="0" applyBorder="1"/>
    <xf numFmtId="0" fontId="5" fillId="0" borderId="16" xfId="0" applyFont="1" applyFill="1" applyBorder="1"/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textRotation="90"/>
    </xf>
    <xf numFmtId="0" fontId="8" fillId="0" borderId="8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textRotation="90"/>
    </xf>
    <xf numFmtId="0" fontId="2" fillId="2" borderId="4" xfId="1" applyAlignment="1">
      <alignment horizontal="center" vertical="center"/>
    </xf>
    <xf numFmtId="0" fontId="2" fillId="2" borderId="17" xfId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5" xfId="2" applyFont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206375</xdr:colOff>
      <xdr:row>1</xdr:row>
      <xdr:rowOff>153458</xdr:rowOff>
    </xdr:from>
    <xdr:to>
      <xdr:col>5</xdr:col>
      <xdr:colOff>68791</xdr:colOff>
      <xdr:row>8</xdr:row>
      <xdr:rowOff>89958</xdr:rowOff>
    </xdr:to>
    <xdr:sp macro="" textlink="">
      <xdr:nvSpPr>
        <xdr:cNvPr id="2" name="Rectangle à coins arrondis 1"/>
        <xdr:cNvSpPr/>
      </xdr:nvSpPr>
      <xdr:spPr>
        <a:xfrm>
          <a:off x="101600" y="343958"/>
          <a:ext cx="3358091" cy="1270000"/>
        </a:xfrm>
        <a:prstGeom prst="roundRect">
          <a:avLst/>
        </a:prstGeom>
        <a:noFill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714375</xdr:colOff>
      <xdr:row>1</xdr:row>
      <xdr:rowOff>31750</xdr:rowOff>
    </xdr:from>
    <xdr:to>
      <xdr:col>1</xdr:col>
      <xdr:colOff>883708</xdr:colOff>
      <xdr:row>4</xdr:row>
      <xdr:rowOff>58208</xdr:rowOff>
    </xdr:to>
    <xdr:sp macro="" textlink="">
      <xdr:nvSpPr>
        <xdr:cNvPr id="3" name="Flèche vers le bas 2"/>
        <xdr:cNvSpPr/>
      </xdr:nvSpPr>
      <xdr:spPr>
        <a:xfrm>
          <a:off x="819150" y="222250"/>
          <a:ext cx="169333" cy="597958"/>
        </a:xfrm>
        <a:prstGeom prst="down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740833</xdr:colOff>
      <xdr:row>4</xdr:row>
      <xdr:rowOff>68792</xdr:rowOff>
    </xdr:from>
    <xdr:to>
      <xdr:col>3</xdr:col>
      <xdr:colOff>396875</xdr:colOff>
      <xdr:row>4</xdr:row>
      <xdr:rowOff>179917</xdr:rowOff>
    </xdr:to>
    <xdr:sp macro="" textlink="">
      <xdr:nvSpPr>
        <xdr:cNvPr id="4" name="Flèche droite 3"/>
        <xdr:cNvSpPr/>
      </xdr:nvSpPr>
      <xdr:spPr>
        <a:xfrm>
          <a:off x="845608" y="830792"/>
          <a:ext cx="1418167" cy="111125"/>
        </a:xfrm>
        <a:prstGeom prst="right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375047</xdr:colOff>
      <xdr:row>0</xdr:row>
      <xdr:rowOff>0</xdr:rowOff>
    </xdr:from>
    <xdr:to>
      <xdr:col>1</xdr:col>
      <xdr:colOff>688737</xdr:colOff>
      <xdr:row>1</xdr:row>
      <xdr:rowOff>46355</xdr:rowOff>
    </xdr:to>
    <xdr:sp macro="" textlink="">
      <xdr:nvSpPr>
        <xdr:cNvPr id="5" name="Flèche vers le bas 4"/>
        <xdr:cNvSpPr/>
      </xdr:nvSpPr>
      <xdr:spPr>
        <a:xfrm>
          <a:off x="479822" y="0"/>
          <a:ext cx="313690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208359</xdr:colOff>
      <xdr:row>0</xdr:row>
      <xdr:rowOff>0</xdr:rowOff>
    </xdr:from>
    <xdr:to>
      <xdr:col>2</xdr:col>
      <xdr:colOff>522049</xdr:colOff>
      <xdr:row>1</xdr:row>
      <xdr:rowOff>52705</xdr:rowOff>
    </xdr:to>
    <xdr:sp macro="" textlink="">
      <xdr:nvSpPr>
        <xdr:cNvPr id="6" name="Flèche vers le bas 5"/>
        <xdr:cNvSpPr/>
      </xdr:nvSpPr>
      <xdr:spPr>
        <a:xfrm>
          <a:off x="1313259" y="0"/>
          <a:ext cx="313690" cy="24320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248444</xdr:colOff>
      <xdr:row>0</xdr:row>
      <xdr:rowOff>0</xdr:rowOff>
    </xdr:from>
    <xdr:to>
      <xdr:col>3</xdr:col>
      <xdr:colOff>562134</xdr:colOff>
      <xdr:row>1</xdr:row>
      <xdr:rowOff>47625</xdr:rowOff>
    </xdr:to>
    <xdr:sp macro="" textlink="">
      <xdr:nvSpPr>
        <xdr:cNvPr id="7" name="Flèche vers le bas 6"/>
        <xdr:cNvSpPr/>
      </xdr:nvSpPr>
      <xdr:spPr>
        <a:xfrm>
          <a:off x="2115344" y="0"/>
          <a:ext cx="313690" cy="2381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3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226299</xdr:colOff>
      <xdr:row>0</xdr:row>
      <xdr:rowOff>5954</xdr:rowOff>
    </xdr:from>
    <xdr:to>
      <xdr:col>4</xdr:col>
      <xdr:colOff>539989</xdr:colOff>
      <xdr:row>1</xdr:row>
      <xdr:rowOff>63739</xdr:rowOff>
    </xdr:to>
    <xdr:sp macro="" textlink="">
      <xdr:nvSpPr>
        <xdr:cNvPr id="8" name="Flèche vers le bas 7"/>
        <xdr:cNvSpPr/>
      </xdr:nvSpPr>
      <xdr:spPr>
        <a:xfrm>
          <a:off x="2855199" y="5954"/>
          <a:ext cx="313690" cy="24828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4</a:t>
          </a:r>
          <a:endParaRPr lang="fr-CA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zoomScaleNormal="100" workbookViewId="0">
      <selection activeCell="A3" sqref="A3"/>
    </sheetView>
  </sheetViews>
  <sheetFormatPr baseColWidth="10" defaultRowHeight="15" x14ac:dyDescent="0.25"/>
  <cols>
    <col min="1" max="1" width="12.28515625" bestFit="1" customWidth="1"/>
  </cols>
  <sheetData>
    <row r="1" spans="1:4" x14ac:dyDescent="0.25">
      <c r="A1" s="41" t="s">
        <v>10</v>
      </c>
      <c r="B1" s="41"/>
      <c r="C1" s="41"/>
      <c r="D1" s="41"/>
    </row>
    <row r="2" spans="1:4" x14ac:dyDescent="0.25">
      <c r="A2" s="2" t="s">
        <v>11</v>
      </c>
      <c r="B2" s="1" t="s">
        <v>7</v>
      </c>
      <c r="C2" s="1" t="s">
        <v>8</v>
      </c>
      <c r="D2" s="1" t="s">
        <v>9</v>
      </c>
    </row>
    <row r="3" spans="1:4" x14ac:dyDescent="0.25">
      <c r="A3" s="2"/>
      <c r="B3" s="1"/>
      <c r="C3" s="1"/>
      <c r="D3" s="1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zoomScaleNormal="100" workbookViewId="0">
      <selection activeCell="F19" sqref="F19"/>
    </sheetView>
  </sheetViews>
  <sheetFormatPr baseColWidth="10" defaultRowHeight="15" x14ac:dyDescent="0.25"/>
  <cols>
    <col min="1" max="1" width="1.5703125" customWidth="1"/>
    <col min="2" max="2" width="15" bestFit="1" customWidth="1"/>
  </cols>
  <sheetData>
    <row r="1" spans="2:5" x14ac:dyDescent="0.25">
      <c r="B1" s="41" t="s">
        <v>10</v>
      </c>
      <c r="C1" s="41"/>
      <c r="D1" s="41"/>
      <c r="E1" s="41"/>
    </row>
    <row r="2" spans="2:5" x14ac:dyDescent="0.25">
      <c r="B2" s="2" t="s">
        <v>0</v>
      </c>
      <c r="C2" s="1" t="s">
        <v>7</v>
      </c>
      <c r="D2" s="1" t="s">
        <v>8</v>
      </c>
      <c r="E2" s="1" t="s">
        <v>9</v>
      </c>
    </row>
    <row r="3" spans="2:5" x14ac:dyDescent="0.25">
      <c r="B3" s="2" t="s">
        <v>1</v>
      </c>
      <c r="C3" s="2">
        <v>49</v>
      </c>
      <c r="D3" s="2">
        <v>45</v>
      </c>
      <c r="E3" s="2">
        <v>40</v>
      </c>
    </row>
    <row r="4" spans="2:5" x14ac:dyDescent="0.25">
      <c r="B4" s="2" t="s">
        <v>2</v>
      </c>
      <c r="C4" s="2">
        <v>82</v>
      </c>
      <c r="D4" s="2">
        <v>70</v>
      </c>
      <c r="E4" s="2">
        <v>68</v>
      </c>
    </row>
    <row r="5" spans="2:5" x14ac:dyDescent="0.25">
      <c r="B5" s="2" t="s">
        <v>3</v>
      </c>
      <c r="C5" s="2">
        <v>120</v>
      </c>
      <c r="D5" s="2">
        <v>125</v>
      </c>
      <c r="E5" s="2">
        <v>102</v>
      </c>
    </row>
    <row r="6" spans="2:5" x14ac:dyDescent="0.25">
      <c r="B6" s="2" t="s">
        <v>4</v>
      </c>
      <c r="C6" s="2">
        <v>55</v>
      </c>
      <c r="D6" s="2">
        <v>68</v>
      </c>
      <c r="E6" s="2">
        <v>58</v>
      </c>
    </row>
    <row r="7" spans="2:5" x14ac:dyDescent="0.25">
      <c r="B7" s="2" t="s">
        <v>5</v>
      </c>
      <c r="C7" s="2">
        <v>74</v>
      </c>
      <c r="D7" s="2">
        <v>55</v>
      </c>
      <c r="E7" s="2">
        <v>54</v>
      </c>
    </row>
    <row r="8" spans="2:5" x14ac:dyDescent="0.25">
      <c r="B8" s="2" t="s">
        <v>6</v>
      </c>
      <c r="C8" s="2">
        <v>25</v>
      </c>
      <c r="D8" s="2">
        <v>42</v>
      </c>
      <c r="E8" s="2">
        <v>29</v>
      </c>
    </row>
  </sheetData>
  <mergeCells count="1">
    <mergeCell ref="B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topLeftCell="A2" zoomScaleNormal="100" workbookViewId="0">
      <selection activeCell="N36" sqref="N36"/>
    </sheetView>
  </sheetViews>
  <sheetFormatPr baseColWidth="10" defaultRowHeight="15" x14ac:dyDescent="0.25"/>
  <cols>
    <col min="1" max="1" width="2.7109375" customWidth="1"/>
    <col min="2" max="2" width="15" bestFit="1" customWidth="1"/>
    <col min="6" max="7" width="2.7109375" customWidth="1"/>
    <col min="8" max="8" width="15.42578125" bestFit="1" customWidth="1"/>
    <col min="9" max="9" width="11.42578125" style="3" customWidth="1"/>
    <col min="10" max="10" width="40.28515625" customWidth="1"/>
    <col min="11" max="11" width="66.28515625" customWidth="1"/>
  </cols>
  <sheetData>
    <row r="2" spans="2:11" x14ac:dyDescent="0.25">
      <c r="B2" s="41" t="s">
        <v>10</v>
      </c>
      <c r="C2" s="41"/>
      <c r="D2" s="41"/>
      <c r="E2" s="41"/>
      <c r="H2" s="10" t="s">
        <v>19</v>
      </c>
      <c r="I2" s="29" t="s">
        <v>20</v>
      </c>
      <c r="J2" s="9" t="s">
        <v>18</v>
      </c>
      <c r="K2" s="31" t="s">
        <v>44</v>
      </c>
    </row>
    <row r="3" spans="2:11" ht="15" customHeight="1" x14ac:dyDescent="0.25">
      <c r="B3" s="2" t="s">
        <v>0</v>
      </c>
      <c r="C3" s="1" t="s">
        <v>7</v>
      </c>
      <c r="D3" s="1" t="s">
        <v>8</v>
      </c>
      <c r="E3" s="1" t="s">
        <v>9</v>
      </c>
      <c r="G3" s="42" t="s">
        <v>19</v>
      </c>
      <c r="H3" s="12"/>
      <c r="I3" s="13">
        <f>VLOOKUP("Produit 11",$B$4:$E$9,2)</f>
        <v>49</v>
      </c>
      <c r="J3" s="14" t="s">
        <v>40</v>
      </c>
      <c r="K3" s="32" t="s">
        <v>45</v>
      </c>
    </row>
    <row r="4" spans="2:11" x14ac:dyDescent="0.25">
      <c r="B4" s="2" t="s">
        <v>22</v>
      </c>
      <c r="C4" s="2">
        <v>49</v>
      </c>
      <c r="D4" s="2">
        <v>45</v>
      </c>
      <c r="E4" s="2">
        <v>40</v>
      </c>
      <c r="G4" s="43"/>
      <c r="H4" s="15" t="s">
        <v>21</v>
      </c>
      <c r="I4" s="11">
        <f>VLOOKUP(H4,$B$4:$E$9,2)</f>
        <v>49</v>
      </c>
      <c r="J4" s="16" t="s">
        <v>41</v>
      </c>
      <c r="K4" s="33" t="s">
        <v>46</v>
      </c>
    </row>
    <row r="5" spans="2:11" x14ac:dyDescent="0.25">
      <c r="B5" s="2" t="s">
        <v>23</v>
      </c>
      <c r="C5" s="2">
        <v>120</v>
      </c>
      <c r="D5" s="2">
        <v>125</v>
      </c>
      <c r="E5" s="2">
        <v>102</v>
      </c>
      <c r="G5" s="43"/>
      <c r="H5" s="15" t="s">
        <v>28</v>
      </c>
      <c r="I5" s="11" t="e">
        <f>VLOOKUP(H5,$B$4:$E$9,2)</f>
        <v>#N/A</v>
      </c>
      <c r="J5" s="16" t="s">
        <v>42</v>
      </c>
      <c r="K5" s="33" t="s">
        <v>47</v>
      </c>
    </row>
    <row r="6" spans="2:11" x14ac:dyDescent="0.25">
      <c r="B6" s="2" t="s">
        <v>24</v>
      </c>
      <c r="C6" s="2">
        <v>55</v>
      </c>
      <c r="D6" s="2">
        <v>68</v>
      </c>
      <c r="E6" s="2">
        <v>58</v>
      </c>
      <c r="G6" s="43"/>
      <c r="H6" s="15" t="s">
        <v>21</v>
      </c>
      <c r="I6" s="11">
        <f>VLOOKUP(C_TestValeur,$B$4:$E$9,2)</f>
        <v>49</v>
      </c>
      <c r="J6" s="16" t="s">
        <v>43</v>
      </c>
      <c r="K6" s="33" t="s">
        <v>48</v>
      </c>
    </row>
    <row r="7" spans="2:11" x14ac:dyDescent="0.25">
      <c r="B7" s="2" t="s">
        <v>24</v>
      </c>
      <c r="C7" s="2">
        <v>25</v>
      </c>
      <c r="D7" s="2">
        <v>42</v>
      </c>
      <c r="E7" s="2">
        <v>29</v>
      </c>
      <c r="G7" s="43"/>
      <c r="H7" s="15"/>
      <c r="I7" s="17" t="s">
        <v>30</v>
      </c>
      <c r="J7" s="18" t="s">
        <v>35</v>
      </c>
      <c r="K7" s="33"/>
    </row>
    <row r="8" spans="2:11" x14ac:dyDescent="0.25">
      <c r="B8" s="2" t="s">
        <v>25</v>
      </c>
      <c r="C8" s="2"/>
      <c r="D8" s="2">
        <v>55</v>
      </c>
      <c r="E8" s="2">
        <v>54</v>
      </c>
      <c r="G8" s="43"/>
      <c r="H8" s="15"/>
      <c r="I8" s="11" t="e">
        <f>VLOOKUP(C_TestLaValeur,$B$4:$E$9,2)</f>
        <v>#NAME?</v>
      </c>
      <c r="J8" s="16" t="s">
        <v>49</v>
      </c>
      <c r="K8" s="34" t="s">
        <v>50</v>
      </c>
    </row>
    <row r="9" spans="2:11" x14ac:dyDescent="0.25">
      <c r="B9" s="2" t="s">
        <v>27</v>
      </c>
      <c r="C9" s="2">
        <v>82</v>
      </c>
      <c r="D9" s="2">
        <v>70</v>
      </c>
      <c r="E9" s="2">
        <v>68</v>
      </c>
      <c r="G9" s="44"/>
      <c r="H9" s="19"/>
      <c r="I9" s="20" t="e">
        <f>VLOOKUP(H9,$B$4:$E$9,2)</f>
        <v>#N/A</v>
      </c>
      <c r="J9" s="21" t="s">
        <v>51</v>
      </c>
      <c r="K9" s="35" t="s">
        <v>52</v>
      </c>
    </row>
    <row r="10" spans="2:11" x14ac:dyDescent="0.25">
      <c r="G10" s="45" t="s">
        <v>37</v>
      </c>
      <c r="H10" s="22" t="s">
        <v>21</v>
      </c>
      <c r="I10" s="13" t="e">
        <f>VLOOKUP(H10,$B$4:$E$9,5)</f>
        <v>#REF!</v>
      </c>
      <c r="J10" s="14" t="s">
        <v>53</v>
      </c>
      <c r="K10" s="36" t="s">
        <v>54</v>
      </c>
    </row>
    <row r="11" spans="2:11" x14ac:dyDescent="0.25">
      <c r="G11" s="45"/>
      <c r="H11" s="15" t="s">
        <v>21</v>
      </c>
      <c r="I11" s="11">
        <f>VLOOKUP(H11,B:E,2)</f>
        <v>49</v>
      </c>
      <c r="J11" s="16" t="s">
        <v>55</v>
      </c>
      <c r="K11" s="37" t="s">
        <v>56</v>
      </c>
    </row>
    <row r="12" spans="2:11" x14ac:dyDescent="0.25">
      <c r="G12" s="45"/>
      <c r="H12" s="15" t="s">
        <v>21</v>
      </c>
      <c r="I12" s="11">
        <f>VLOOKUP(H12,MaPlage,2)</f>
        <v>49</v>
      </c>
      <c r="J12" s="16" t="s">
        <v>57</v>
      </c>
      <c r="K12" s="37" t="s">
        <v>58</v>
      </c>
    </row>
    <row r="13" spans="2:11" x14ac:dyDescent="0.25">
      <c r="G13" s="45"/>
      <c r="H13" s="15"/>
      <c r="I13" s="17" t="s">
        <v>32</v>
      </c>
      <c r="J13" s="18" t="s">
        <v>34</v>
      </c>
      <c r="K13" s="38"/>
    </row>
    <row r="14" spans="2:11" x14ac:dyDescent="0.25">
      <c r="G14" s="45"/>
      <c r="H14" s="15" t="s">
        <v>21</v>
      </c>
      <c r="I14" s="11" t="e">
        <f>VLOOKUP(H14,MaPllage,2)</f>
        <v>#NAME?</v>
      </c>
      <c r="J14" s="16" t="s">
        <v>59</v>
      </c>
      <c r="K14" s="37" t="s">
        <v>60</v>
      </c>
    </row>
    <row r="15" spans="2:11" x14ac:dyDescent="0.25">
      <c r="G15" s="45"/>
      <c r="H15" s="23" t="s">
        <v>21</v>
      </c>
      <c r="I15" s="20" t="e">
        <f>VLOOKUP(H15,$B$11:$E$16,2)</f>
        <v>#N/A</v>
      </c>
      <c r="J15" s="21" t="s">
        <v>61</v>
      </c>
      <c r="K15" s="39" t="s">
        <v>62</v>
      </c>
    </row>
    <row r="16" spans="2:11" ht="15" customHeight="1" x14ac:dyDescent="0.25">
      <c r="F16">
        <v>2</v>
      </c>
      <c r="G16" s="45" t="s">
        <v>38</v>
      </c>
      <c r="H16" s="22" t="s">
        <v>21</v>
      </c>
      <c r="I16" s="13">
        <f>VLOOKUP(H16,$B$4:$E$9,C_NoColonne)</f>
        <v>49</v>
      </c>
      <c r="J16" s="14" t="s">
        <v>63</v>
      </c>
      <c r="K16" s="36" t="s">
        <v>64</v>
      </c>
    </row>
    <row r="17" spans="7:11" x14ac:dyDescent="0.25">
      <c r="G17" s="45"/>
      <c r="H17" s="24"/>
      <c r="I17" s="17" t="s">
        <v>29</v>
      </c>
      <c r="J17" s="18" t="s">
        <v>65</v>
      </c>
      <c r="K17" s="38"/>
    </row>
    <row r="18" spans="7:11" x14ac:dyDescent="0.25">
      <c r="G18" s="45"/>
      <c r="H18" s="15" t="s">
        <v>21</v>
      </c>
      <c r="I18" s="11" t="e">
        <f>VLOOKUP(H18,$B$4:$E$9,DuTexte)</f>
        <v>#NAME?</v>
      </c>
      <c r="J18" s="16" t="s">
        <v>66</v>
      </c>
      <c r="K18" s="37" t="s">
        <v>67</v>
      </c>
    </row>
    <row r="19" spans="7:11" x14ac:dyDescent="0.25">
      <c r="G19" s="45"/>
      <c r="H19" s="15" t="s">
        <v>21</v>
      </c>
      <c r="I19" s="11" t="e">
        <f>VLOOKUP(H19,$B$4:$E$9,-1)</f>
        <v>#VALUE!</v>
      </c>
      <c r="J19" s="16" t="s">
        <v>68</v>
      </c>
      <c r="K19" s="37" t="s">
        <v>69</v>
      </c>
    </row>
    <row r="20" spans="7:11" x14ac:dyDescent="0.25">
      <c r="G20" s="45"/>
      <c r="H20" s="15" t="s">
        <v>21</v>
      </c>
      <c r="I20" s="11" t="e">
        <f>VLOOKUP(H20,$B$4:$E$9,0)</f>
        <v>#VALUE!</v>
      </c>
      <c r="J20" s="16" t="s">
        <v>70</v>
      </c>
      <c r="K20" s="37" t="s">
        <v>71</v>
      </c>
    </row>
    <row r="21" spans="7:11" x14ac:dyDescent="0.25">
      <c r="G21" s="45"/>
      <c r="H21" s="15" t="s">
        <v>21</v>
      </c>
      <c r="I21" s="11" t="e">
        <f>VLOOKUP(H21,$B$4:$E$9,)</f>
        <v>#VALUE!</v>
      </c>
      <c r="J21" s="16" t="s">
        <v>72</v>
      </c>
      <c r="K21" s="37" t="s">
        <v>73</v>
      </c>
    </row>
    <row r="22" spans="7:11" x14ac:dyDescent="0.25">
      <c r="G22" s="45"/>
      <c r="H22" s="15" t="s">
        <v>21</v>
      </c>
      <c r="I22" s="11" t="e">
        <f>VLOOKUP(H22,$B$4:$E$9,"")</f>
        <v>#VALUE!</v>
      </c>
      <c r="J22" s="16" t="s">
        <v>74</v>
      </c>
      <c r="K22" s="37" t="s">
        <v>75</v>
      </c>
    </row>
    <row r="23" spans="7:11" x14ac:dyDescent="0.25">
      <c r="G23" s="45"/>
      <c r="H23" s="23" t="s">
        <v>21</v>
      </c>
      <c r="I23" s="20" t="e">
        <f>VLOOKUP(H23,$B$4:$E$9,5)</f>
        <v>#REF!</v>
      </c>
      <c r="J23" s="21" t="s">
        <v>76</v>
      </c>
      <c r="K23" s="39" t="s">
        <v>77</v>
      </c>
    </row>
    <row r="24" spans="7:11" x14ac:dyDescent="0.25">
      <c r="G24" s="45" t="s">
        <v>39</v>
      </c>
      <c r="H24" s="22" t="s">
        <v>36</v>
      </c>
      <c r="I24" s="13">
        <f>VLOOKUP(H24,$B$4:$E$9,2)</f>
        <v>49</v>
      </c>
      <c r="J24" s="14" t="s">
        <v>78</v>
      </c>
      <c r="K24" s="36" t="s">
        <v>79</v>
      </c>
    </row>
    <row r="25" spans="7:11" ht="15" customHeight="1" x14ac:dyDescent="0.25">
      <c r="G25" s="45"/>
      <c r="H25" s="15" t="s">
        <v>36</v>
      </c>
      <c r="I25" s="11" t="e">
        <f>VLOOKUP(H25,$B$4:$E$9,2,)</f>
        <v>#N/A</v>
      </c>
      <c r="J25" s="16" t="s">
        <v>80</v>
      </c>
      <c r="K25" s="37" t="s">
        <v>81</v>
      </c>
    </row>
    <row r="26" spans="7:11" x14ac:dyDescent="0.25">
      <c r="G26" s="45"/>
      <c r="H26" s="15" t="s">
        <v>36</v>
      </c>
      <c r="I26" s="11">
        <f>VLOOKUP(H26,$B$4:$E$9,2,TRUE)</f>
        <v>49</v>
      </c>
      <c r="J26" s="16" t="s">
        <v>82</v>
      </c>
      <c r="K26" s="37" t="s">
        <v>83</v>
      </c>
    </row>
    <row r="27" spans="7:11" x14ac:dyDescent="0.25">
      <c r="G27" s="45"/>
      <c r="H27" s="15" t="s">
        <v>26</v>
      </c>
      <c r="I27" s="11">
        <f>VLOOKUP(H27,$B$4:$E$9,2)</f>
        <v>25</v>
      </c>
      <c r="J27" s="30" t="s">
        <v>84</v>
      </c>
      <c r="K27" s="38" t="s">
        <v>85</v>
      </c>
    </row>
    <row r="28" spans="7:11" x14ac:dyDescent="0.25">
      <c r="G28" s="45"/>
      <c r="H28" s="15" t="s">
        <v>26</v>
      </c>
      <c r="I28" s="11">
        <f>VLOOKUP(H28,$B$4:$E$9,2,FALSE)</f>
        <v>55</v>
      </c>
      <c r="J28" s="16" t="s">
        <v>86</v>
      </c>
      <c r="K28" s="37" t="s">
        <v>87</v>
      </c>
    </row>
    <row r="29" spans="7:11" x14ac:dyDescent="0.25">
      <c r="G29" s="45"/>
      <c r="H29" s="23" t="s">
        <v>36</v>
      </c>
      <c r="I29" s="20" t="e">
        <f>VLOOKUP(H29,$B$4:$E$9,2,FALSE)</f>
        <v>#N/A</v>
      </c>
      <c r="J29" s="21" t="s">
        <v>88</v>
      </c>
      <c r="K29" s="39" t="s">
        <v>89</v>
      </c>
    </row>
    <row r="30" spans="7:11" x14ac:dyDescent="0.25">
      <c r="H30" s="8"/>
      <c r="I30" s="11"/>
      <c r="J30" s="7"/>
    </row>
    <row r="33" spans="8:10" x14ac:dyDescent="0.25">
      <c r="H33" s="8"/>
      <c r="I33" s="11"/>
      <c r="J33" s="7"/>
    </row>
  </sheetData>
  <mergeCells count="5">
    <mergeCell ref="B2:E2"/>
    <mergeCell ref="G3:G9"/>
    <mergeCell ref="G10:G15"/>
    <mergeCell ref="G16:G23"/>
    <mergeCell ref="G24:G2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zoomScaleNormal="100" workbookViewId="0">
      <selection activeCell="H13" sqref="H13"/>
    </sheetView>
  </sheetViews>
  <sheetFormatPr baseColWidth="10" defaultRowHeight="15" x14ac:dyDescent="0.25"/>
  <cols>
    <col min="1" max="1" width="1.5703125" customWidth="1"/>
    <col min="2" max="2" width="15" bestFit="1" customWidth="1"/>
    <col min="9" max="9" width="16.28515625" customWidth="1"/>
  </cols>
  <sheetData>
    <row r="1" spans="2:5" x14ac:dyDescent="0.25">
      <c r="B1" s="41" t="s">
        <v>10</v>
      </c>
      <c r="C1" s="41"/>
      <c r="D1" s="41"/>
      <c r="E1" s="41"/>
    </row>
    <row r="2" spans="2:5" x14ac:dyDescent="0.25">
      <c r="B2" s="2" t="s">
        <v>0</v>
      </c>
      <c r="C2" s="1" t="s">
        <v>7</v>
      </c>
      <c r="D2" s="1" t="s">
        <v>8</v>
      </c>
      <c r="E2" s="1" t="s">
        <v>9</v>
      </c>
    </row>
    <row r="3" spans="2:5" x14ac:dyDescent="0.25">
      <c r="B3" s="2" t="s">
        <v>1</v>
      </c>
      <c r="C3" s="2">
        <v>49</v>
      </c>
      <c r="D3" s="2">
        <v>45</v>
      </c>
      <c r="E3" s="2">
        <v>40</v>
      </c>
    </row>
    <row r="4" spans="2:5" x14ac:dyDescent="0.25">
      <c r="B4" s="2" t="s">
        <v>2</v>
      </c>
      <c r="C4" s="2">
        <v>82</v>
      </c>
      <c r="D4" s="2">
        <v>70</v>
      </c>
      <c r="E4" s="2">
        <v>68</v>
      </c>
    </row>
    <row r="5" spans="2:5" x14ac:dyDescent="0.25">
      <c r="B5" s="2" t="s">
        <v>3</v>
      </c>
      <c r="C5" s="2">
        <v>120</v>
      </c>
      <c r="D5" s="2">
        <v>125</v>
      </c>
      <c r="E5" s="2">
        <v>102</v>
      </c>
    </row>
    <row r="6" spans="2:5" x14ac:dyDescent="0.25">
      <c r="B6" s="2" t="s">
        <v>4</v>
      </c>
      <c r="C6" s="2">
        <v>55</v>
      </c>
      <c r="D6" s="2">
        <v>68</v>
      </c>
      <c r="E6" s="2">
        <v>58</v>
      </c>
    </row>
    <row r="7" spans="2:5" x14ac:dyDescent="0.25">
      <c r="B7" s="2" t="s">
        <v>5</v>
      </c>
      <c r="C7" s="2">
        <v>74</v>
      </c>
      <c r="D7" s="2">
        <v>55</v>
      </c>
      <c r="E7" s="2">
        <v>54</v>
      </c>
    </row>
    <row r="8" spans="2:5" x14ac:dyDescent="0.25">
      <c r="B8" s="2" t="s">
        <v>6</v>
      </c>
      <c r="C8" s="2">
        <v>25</v>
      </c>
      <c r="D8" s="2">
        <v>42</v>
      </c>
      <c r="E8" s="2">
        <v>29</v>
      </c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10" sqref="D10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4" t="s">
        <v>12</v>
      </c>
    </row>
    <row r="2" spans="1:8" ht="15.75" thickBot="1" x14ac:dyDescent="0.3"/>
    <row r="3" spans="1:8" ht="16.5" customHeight="1" thickTop="1" thickBot="1" x14ac:dyDescent="0.3">
      <c r="A3" s="46" t="s">
        <v>13</v>
      </c>
      <c r="B3" s="46"/>
      <c r="D3" s="47" t="s">
        <v>14</v>
      </c>
      <c r="E3" s="47"/>
      <c r="G3" s="46" t="s">
        <v>15</v>
      </c>
      <c r="H3" s="46"/>
    </row>
    <row r="4" spans="1:8" ht="16.5" thickTop="1" thickBot="1" x14ac:dyDescent="0.3">
      <c r="A4" s="12" t="s">
        <v>29</v>
      </c>
      <c r="B4" s="27" t="s">
        <v>90</v>
      </c>
      <c r="D4" s="48" t="s">
        <v>16</v>
      </c>
      <c r="E4" s="49"/>
      <c r="G4" s="50" t="s">
        <v>17</v>
      </c>
      <c r="H4" s="50"/>
    </row>
    <row r="5" spans="1:8" ht="15.75" thickTop="1" x14ac:dyDescent="0.25">
      <c r="A5" s="5" t="s">
        <v>30</v>
      </c>
      <c r="B5" s="6" t="s">
        <v>31</v>
      </c>
      <c r="D5" s="40"/>
      <c r="E5" s="25"/>
    </row>
    <row r="6" spans="1:8" x14ac:dyDescent="0.25">
      <c r="A6" s="19" t="s">
        <v>32</v>
      </c>
      <c r="B6" s="28" t="s">
        <v>33</v>
      </c>
      <c r="D6" s="40"/>
      <c r="E6" s="25"/>
    </row>
    <row r="7" spans="1:8" x14ac:dyDescent="0.25">
      <c r="A7" s="26"/>
      <c r="B7" s="26"/>
      <c r="D7" s="40"/>
      <c r="E7" s="25"/>
    </row>
    <row r="8" spans="1:8" x14ac:dyDescent="0.25">
      <c r="A8" s="26"/>
      <c r="B8" s="26"/>
      <c r="D8" s="40"/>
      <c r="E8" s="25"/>
    </row>
    <row r="9" spans="1:8" x14ac:dyDescent="0.25">
      <c r="A9" s="26"/>
      <c r="B9" s="26"/>
    </row>
    <row r="10" spans="1:8" x14ac:dyDescent="0.25">
      <c r="A10" s="26"/>
      <c r="B10" s="26"/>
    </row>
    <row r="11" spans="1:8" x14ac:dyDescent="0.25">
      <c r="A11" s="26"/>
      <c r="B11" s="26"/>
    </row>
    <row r="12" spans="1:8" x14ac:dyDescent="0.25">
      <c r="A12" s="25"/>
      <c r="B12" s="25"/>
    </row>
    <row r="13" spans="1:8" x14ac:dyDescent="0.25">
      <c r="A13" s="25"/>
      <c r="B13" s="25"/>
    </row>
    <row r="14" spans="1:8" x14ac:dyDescent="0.25">
      <c r="A14" s="26"/>
      <c r="B14" s="26"/>
    </row>
    <row r="15" spans="1:8" x14ac:dyDescent="0.25">
      <c r="A15" s="26"/>
      <c r="B15" s="26"/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TDB</vt:lpstr>
      <vt:lpstr>Données</vt:lpstr>
      <vt:lpstr>RECHERCHEV_Limites</vt:lpstr>
      <vt:lpstr>Schéma</vt:lpstr>
      <vt:lpstr>Paramètres</vt:lpstr>
      <vt:lpstr>C_NoColonne</vt:lpstr>
      <vt:lpstr>C_TestValeur</vt:lpstr>
      <vt:lpstr>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2015-03-08T23:11:55Z</dcterms:modified>
</cp:coreProperties>
</file>