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<sst xmlns="http://schemas.openxmlformats.org/spreadsheetml/2006/main">
  <si>
    <r>
      <rPr>
        <b/>
        <sz val="16"/>
        <color rgb="001F497D"/>
        <rFont val="Arial Black"/>
        <family val="2"/>
      </rPr>
      <t>Associated Salespersons</t>
    </r>
  </si>
  <si>
    <r>
      <rPr>
        <u/>
        <sz val="14"/>
        <color rgb="001F497D"/>
        <rFont val="Arial Black"/>
        <family val="2"/>
      </rPr>
      <t>Sales Specialists</t>
    </r>
  </si>
  <si>
    <r>
      <rPr>
        <b/>
        <sz val="11"/>
        <rFont val="Arial"/>
        <family val="2"/>
      </rPr>
      <t>Salespersons</t>
    </r>
  </si>
  <si>
    <r>
      <rPr>
        <b/>
        <sz val="11"/>
        <rFont val="Arial"/>
        <family val="2"/>
      </rPr>
      <t>Q1</t>
    </r>
  </si>
  <si>
    <r>
      <rPr>
        <b/>
        <sz val="11"/>
        <rFont val="Arial"/>
        <family val="2"/>
      </rPr>
      <t>Q2</t>
    </r>
  </si>
  <si>
    <r>
      <rPr>
        <b/>
        <sz val="11"/>
        <rFont val="Arial"/>
        <family val="2"/>
      </rPr>
      <t>Q3</t>
    </r>
  </si>
  <si>
    <r>
      <rPr>
        <b/>
        <sz val="11"/>
        <rFont val="Arial"/>
        <family val="2"/>
      </rPr>
      <t>Q4</t>
    </r>
  </si>
  <si>
    <r>
      <rPr>
        <b/>
        <sz val="11"/>
        <rFont val="Arial"/>
        <family val="2"/>
      </rPr>
      <t>Total</t>
    </r>
  </si>
  <si>
    <r>
      <rPr>
        <b/>
        <sz val="11"/>
        <rFont val="Arial"/>
        <family val="2"/>
      </rPr>
      <t>Average</t>
    </r>
  </si>
  <si>
    <r>
      <rPr>
        <b/>
        <sz val="11"/>
        <rFont val="Arial"/>
        <family val="2"/>
      </rPr>
      <t>Share in %</t>
    </r>
  </si>
  <si>
    <r>
      <rPr>
        <b/>
        <sz val="11"/>
        <rFont val="Arial"/>
        <family val="2"/>
      </rPr>
      <t>Bonus</t>
    </r>
  </si>
  <si>
    <r>
      <rPr>
        <sz val="10"/>
        <rFont val="Arial"/>
        <family val="2"/>
      </rPr>
      <t>Barry Bruno</t>
    </r>
  </si>
  <si>
    <r>
      <rPr>
        <sz val="10"/>
        <rFont val="Arial"/>
        <family val="2"/>
      </rPr>
      <t>Beauregard Jocelyne</t>
    </r>
  </si>
  <si>
    <r>
      <rPr>
        <sz val="10"/>
        <rFont val="Arial"/>
        <family val="2"/>
      </rPr>
      <t>Brais Bernard</t>
    </r>
  </si>
  <si>
    <r>
      <rPr>
        <sz val="10"/>
        <rFont val="Arial"/>
        <family val="2"/>
      </rPr>
      <t>Breault Jocelyn</t>
    </r>
  </si>
  <si>
    <r>
      <rPr>
        <sz val="10"/>
        <rFont val="Arial"/>
        <family val="2"/>
      </rPr>
      <t>Brossard Pierre</t>
    </r>
  </si>
  <si>
    <r>
      <rPr>
        <sz val="10"/>
        <rFont val="Arial"/>
        <family val="2"/>
      </rPr>
      <t>Carreau Alain</t>
    </r>
  </si>
  <si>
    <r>
      <rPr>
        <sz val="10"/>
        <rFont val="Arial"/>
        <family val="2"/>
      </rPr>
      <t>Chanteclerc Frédéric</t>
    </r>
  </si>
  <si>
    <r>
      <rPr>
        <sz val="10"/>
        <rFont val="Arial"/>
        <family val="2"/>
      </rPr>
      <t>Charland Dominique</t>
    </r>
  </si>
  <si>
    <r>
      <rPr>
        <sz val="10"/>
        <rFont val="Arial"/>
        <family val="2"/>
      </rPr>
      <t>Gendron Béatrice</t>
    </r>
  </si>
  <si>
    <r>
      <rPr>
        <sz val="10"/>
        <rFont val="Arial"/>
        <family val="2"/>
      </rPr>
      <t>Halon Nancy</t>
    </r>
  </si>
  <si>
    <r>
      <rPr>
        <sz val="10"/>
        <rFont val="Arial"/>
        <family val="2"/>
      </rPr>
      <t>Jean Carole</t>
    </r>
  </si>
  <si>
    <r>
      <rPr>
        <sz val="10"/>
        <rFont val="Arial"/>
        <family val="2"/>
      </rPr>
      <t>Joncas Annie</t>
    </r>
  </si>
  <si>
    <r>
      <rPr>
        <sz val="10"/>
        <rFont val="Arial"/>
        <family val="2"/>
      </rPr>
      <t>Lebrun Sylvie</t>
    </r>
  </si>
  <si>
    <r>
      <rPr>
        <sz val="10"/>
        <rFont val="Arial"/>
        <family val="2"/>
      </rPr>
      <t>Mercier Pierre</t>
    </r>
  </si>
  <si>
    <r>
      <rPr>
        <sz val="10"/>
        <rFont val="Arial"/>
        <family val="2"/>
      </rPr>
      <t>Nadeau Patrick</t>
    </r>
  </si>
  <si>
    <r>
      <rPr>
        <sz val="10"/>
        <rFont val="Arial"/>
        <family val="2"/>
      </rPr>
      <t>Neveu André</t>
    </r>
  </si>
  <si>
    <r>
      <rPr>
        <sz val="10"/>
        <rFont val="Arial"/>
        <family val="2"/>
      </rPr>
      <t>Paquin Normand</t>
    </r>
  </si>
  <si>
    <r>
      <rPr>
        <sz val="10"/>
        <rFont val="Arial"/>
        <family val="2"/>
      </rPr>
      <t>Parent Philippe</t>
    </r>
  </si>
  <si>
    <r>
      <rPr>
        <sz val="10"/>
        <rFont val="Arial"/>
        <family val="2"/>
      </rPr>
      <t>Tremblay Chantal</t>
    </r>
  </si>
  <si>
    <r>
      <rPr>
        <sz val="10"/>
        <rFont val="Arial"/>
        <family val="2"/>
      </rPr>
      <t>Trudeau Marie-Pierre</t>
    </r>
  </si>
  <si>
    <r>
      <rPr>
        <sz val="11"/>
        <rFont val="Arial"/>
        <family val="2"/>
      </rPr>
      <t>Total</t>
    </r>
  </si>
  <si>
    <r>
      <rPr>
        <sz val="11"/>
        <rFont val="Arial"/>
        <family val="2"/>
      </rPr>
      <t>Minimum</t>
    </r>
  </si>
  <si>
    <r>
      <rPr>
        <sz val="11"/>
        <rFont val="Arial"/>
        <family val="2"/>
      </rPr>
      <t>Maximum</t>
    </r>
  </si>
  <si>
    <r>
      <rPr>
        <sz val="11"/>
        <rFont val="Arial"/>
        <family val="2"/>
      </rPr>
      <t>Average</t>
    </r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</si>
</sst>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color theme="3"/>
      <name val="Arial Black"/>
      <family val="2"/>
    </font>
    <font>
      <u/>
      <sz val="14"/>
      <color theme="3"/>
      <name val="Arial Black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  <xf numFmtId="164" fontId="5" fillId="0" borderId="1" xfId="1" applyNumberFormat="1" applyFont="1" applyFill="1" applyBorder="1" applyAlignment="1"/>
    <xf numFmtId="10" fontId="5" fillId="0" borderId="1" xfId="2" applyNumberFormat="1" applyFont="1" applyFill="1" applyBorder="1" applyAlignment="1"/>
    <xf numFmtId="164" fontId="1" fillId="0" borderId="1" xfId="1" applyNumberFormat="1" applyFont="1" applyFill="1" applyBorder="1" applyAlignment="1"/>
    <xf numFmtId="10" fontId="1" fillId="0" borderId="1" xfId="2" applyNumberFormat="1" applyFont="1" applyFill="1" applyBorder="1" applyAlignment="1"/>
    <xf numFmtId="164" fontId="1" fillId="0" borderId="2" xfId="1" applyNumberFormat="1" applyFont="1" applyFill="1" applyBorder="1" applyAlignment="1"/>
    <xf numFmtId="10" fontId="1" fillId="0" borderId="2" xfId="2" applyNumberFormat="1" applyFont="1" applyFill="1" applyBorder="1" applyAlignment="1"/>
    <xf numFmtId="0" fontId="1" fillId="0" borderId="6" xfId="0" applyNumberFormat="1" applyFont="1" applyFill="1" applyBorder="1" applyAlignment="1"/>
    <xf numFmtId="164" fontId="1" fillId="0" borderId="7" xfId="1" applyNumberFormat="1" applyFont="1" applyFill="1" applyBorder="1" applyAlignment="1"/>
    <xf numFmtId="0" fontId="1" fillId="0" borderId="8" xfId="0" applyNumberFormat="1" applyFont="1" applyFill="1" applyBorder="1" applyAlignment="1"/>
    <xf numFmtId="164" fontId="1" fillId="0" borderId="9" xfId="1" applyNumberFormat="1" applyFont="1" applyFill="1" applyBorder="1" applyAlignment="1"/>
    <xf numFmtId="0" fontId="1" fillId="0" borderId="10" xfId="0" applyNumberFormat="1" applyFont="1" applyFill="1" applyBorder="1" applyAlignment="1"/>
    <xf numFmtId="0" fontId="1" fillId="0" borderId="11" xfId="0" applyNumberFormat="1" applyFont="1" applyFill="1" applyBorder="1" applyAlignment="1"/>
    <xf numFmtId="0" fontId="5" fillId="0" borderId="8" xfId="0" applyNumberFormat="1" applyFont="1" applyFill="1" applyBorder="1" applyAlignment="1"/>
    <xf numFmtId="0" fontId="5" fillId="0" borderId="9" xfId="0" applyNumberFormat="1" applyFont="1" applyFill="1" applyBorder="1" applyAlignment="1"/>
    <xf numFmtId="0" fontId="5" fillId="0" borderId="12" xfId="0" applyNumberFormat="1" applyFont="1" applyFill="1" applyBorder="1" applyAlignment="1"/>
    <xf numFmtId="164" fontId="5" fillId="0" borderId="13" xfId="1" applyNumberFormat="1" applyFont="1" applyFill="1" applyBorder="1" applyAlignment="1"/>
    <xf numFmtId="10" fontId="5" fillId="0" borderId="13" xfId="2" applyNumberFormat="1" applyFont="1" applyFill="1" applyBorder="1" applyAlignment="1"/>
    <xf numFmtId="0" fontId="5" fillId="0" borderId="14" xfId="0" applyNumberFormat="1" applyFont="1" applyFill="1" applyBorder="1" applyAlignment="1"/>
    <xf numFmtId="0" fontId="6" fillId="2" borderId="3" xfId="0" applyNumberFormat="1" applyFont="1" applyFill="1" applyBorder="1" applyAlignment="1">
      <alignment vertical="center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/>
    </xf>
    <xf numFmtId="10" fontId="6" fillId="2" borderId="4" xfId="2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2">
    <dxf>
      <font>
        <condense val="0"/>
        <extend val="0"/>
        <color rgb="FF9C0006"/>
      </font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1"/>
  <sheetViews>
    <sheetView showGridLines="0" tabSelected="1" zoomScaleNormal="100" workbookViewId="0">
      <selection sqref="A1:I1"/>
    </sheetView>
  </sheetViews>
  <sheetFormatPr baseColWidth="10" defaultRowHeight="12.75"/>
  <cols>
    <col min="1" max="1" width="28.42578125" style="1" bestFit="1" customWidth="1"/>
    <col min="2" max="5" width="11.7109375" style="1" customWidth="1"/>
    <col min="6" max="6" width="13.42578125" style="1" bestFit="1" customWidth="1"/>
    <col min="7" max="7" width="13.42578125" style="1" customWidth="1"/>
    <col min="8" max="8" width="11.42578125" style="2"/>
    <col min="9" max="16384" width="11.42578125" style="1"/>
  </cols>
  <sheetData>
    <row r="1" spans="1:9" ht="21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ht="21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ht="13.5" thickBot="1"/>
    <row r="4" spans="1:9" ht="30.75" thickBot="1">
      <c r="A4" s="22" t="s">
        <v>2</v>
      </c>
      <c r="B4" s="23" t="s">
        <v>3</v>
      </c>
      <c r="C4" s="23" t="s">
        <v>4</v>
      </c>
      <c r="D4" s="23" t="s">
        <v>5</v>
      </c>
      <c r="E4" s="23" t="s">
        <v>6</v>
      </c>
      <c r="F4" s="24" t="s">
        <v>7</v>
      </c>
      <c r="G4" s="24" t="s">
        <v>8</v>
      </c>
      <c r="H4" s="25" t="s">
        <v>9</v>
      </c>
      <c r="I4" s="26" t="s">
        <v>10</v>
      </c>
    </row>
    <row r="5" spans="1:9" ht="13.5" thickTop="1">
      <c r="A5" s="10" t="s">
        <v>11</v>
      </c>
      <c r="B5" s="8">
        <v>6332</v>
      </c>
      <c r="C5" s="8">
        <v>3353</v>
      </c>
      <c r="D5" s="8">
        <v>3381</v>
      </c>
      <c r="E5" s="8">
        <v>2440</v>
      </c>
      <c r="F5" s="8">
        <f t="shared" ref="F5:F12" si="0">SUM(B5:E5)</f>
        <v>15506</v>
      </c>
      <c r="G5" s="8">
        <f>AVERAGE(B5:E5)</f>
        <v>3876.5</v>
      </c>
      <c r="H5" s="9">
        <f t="shared" ref="H5:H24" si="1">F5/$F$26</f>
        <v>6.0620513863042833E-2</v>
      </c>
      <c r="I5" s="11">
        <f t="shared" ref="I5:I24" si="2">IF(H5&gt;4%,F5*2%,0)</f>
        <v>310.12</v>
      </c>
    </row>
    <row r="6" spans="1:9">
      <c r="A6" s="12" t="s">
        <v>12</v>
      </c>
      <c r="B6" s="6">
        <v>2242</v>
      </c>
      <c r="C6" s="6">
        <v>1900</v>
      </c>
      <c r="D6" s="6">
        <v>2842</v>
      </c>
      <c r="E6" s="6">
        <v>1842</v>
      </c>
      <c r="F6" s="6">
        <f t="shared" si="0"/>
        <v>8826</v>
      </c>
      <c r="G6" s="6">
        <f t="shared" ref="G6:G24" si="3">AVERAGE(B6:E6)</f>
        <v>2206.5</v>
      </c>
      <c r="H6" s="7">
        <f t="shared" si="1"/>
        <v>3.4505137066633308E-2</v>
      </c>
      <c r="I6" s="13">
        <f t="shared" si="2"/>
        <v>0</v>
      </c>
    </row>
    <row r="7" spans="1:9">
      <c r="A7" s="12" t="s">
        <v>13</v>
      </c>
      <c r="B7" s="6">
        <v>1693</v>
      </c>
      <c r="C7" s="6">
        <v>1764</v>
      </c>
      <c r="D7" s="6">
        <v>5028</v>
      </c>
      <c r="E7" s="6">
        <v>4093</v>
      </c>
      <c r="F7" s="6">
        <f t="shared" si="0"/>
        <v>12578</v>
      </c>
      <c r="G7" s="6">
        <f t="shared" si="3"/>
        <v>3144.5</v>
      </c>
      <c r="H7" s="7">
        <f t="shared" si="1"/>
        <v>4.9173534333119613E-2</v>
      </c>
      <c r="I7" s="13">
        <f t="shared" si="2"/>
        <v>251.56</v>
      </c>
    </row>
    <row r="8" spans="1:9">
      <c r="A8" s="12" t="s">
        <v>14</v>
      </c>
      <c r="B8" s="6">
        <v>2450</v>
      </c>
      <c r="C8" s="6">
        <v>2668</v>
      </c>
      <c r="D8" s="6">
        <v>3809</v>
      </c>
      <c r="E8" s="6">
        <v>3606</v>
      </c>
      <c r="F8" s="6">
        <f t="shared" si="0"/>
        <v>12533</v>
      </c>
      <c r="G8" s="6">
        <f t="shared" si="3"/>
        <v>3133.25</v>
      </c>
      <c r="H8" s="7">
        <f t="shared" si="1"/>
        <v>4.8997607393622841E-2</v>
      </c>
      <c r="I8" s="13">
        <f t="shared" si="2"/>
        <v>250.66</v>
      </c>
    </row>
    <row r="9" spans="1:9">
      <c r="A9" s="12" t="s">
        <v>15</v>
      </c>
      <c r="B9" s="6">
        <v>3652</v>
      </c>
      <c r="C9" s="6">
        <v>2040</v>
      </c>
      <c r="D9" s="6">
        <v>2402</v>
      </c>
      <c r="E9" s="6">
        <v>2622</v>
      </c>
      <c r="F9" s="6">
        <f t="shared" si="0"/>
        <v>10716</v>
      </c>
      <c r="G9" s="6">
        <f t="shared" si="3"/>
        <v>2679</v>
      </c>
      <c r="H9" s="7">
        <f t="shared" si="1"/>
        <v>4.189406852549768E-2</v>
      </c>
      <c r="I9" s="13">
        <f t="shared" si="2"/>
        <v>214.32</v>
      </c>
    </row>
    <row r="10" spans="1:9">
      <c r="A10" s="12" t="s">
        <v>16</v>
      </c>
      <c r="B10" s="6">
        <v>4623</v>
      </c>
      <c r="C10" s="6">
        <v>2009</v>
      </c>
      <c r="D10" s="6">
        <v>2264</v>
      </c>
      <c r="E10" s="6">
        <v>4364</v>
      </c>
      <c r="F10" s="6">
        <f t="shared" si="0"/>
        <v>13260</v>
      </c>
      <c r="G10" s="6">
        <f t="shared" si="3"/>
        <v>3315</v>
      </c>
      <c r="H10" s="7">
        <f t="shared" si="1"/>
        <v>5.1839804838381784E-2</v>
      </c>
      <c r="I10" s="13">
        <f t="shared" si="2"/>
        <v>265.2</v>
      </c>
    </row>
    <row r="11" spans="1:9">
      <c r="A11" s="12" t="s">
        <v>17</v>
      </c>
      <c r="B11" s="6">
        <v>3955</v>
      </c>
      <c r="C11" s="6">
        <v>3604</v>
      </c>
      <c r="D11" s="6">
        <v>4139</v>
      </c>
      <c r="E11" s="6">
        <v>3287</v>
      </c>
      <c r="F11" s="6">
        <f t="shared" si="0"/>
        <v>14985</v>
      </c>
      <c r="G11" s="6">
        <f t="shared" si="3"/>
        <v>3746.25</v>
      </c>
      <c r="H11" s="7">
        <f t="shared" si="1"/>
        <v>5.8583670852424663E-2</v>
      </c>
      <c r="I11" s="13">
        <f t="shared" si="2"/>
        <v>299.7</v>
      </c>
    </row>
    <row r="12" spans="1:9">
      <c r="A12" s="12" t="s">
        <v>18</v>
      </c>
      <c r="B12" s="6">
        <v>3029</v>
      </c>
      <c r="C12" s="6">
        <v>2680</v>
      </c>
      <c r="D12" s="6">
        <v>2711</v>
      </c>
      <c r="E12" s="6">
        <v>3359</v>
      </c>
      <c r="F12" s="6">
        <f t="shared" si="0"/>
        <v>11779</v>
      </c>
      <c r="G12" s="6">
        <f t="shared" si="3"/>
        <v>2944.75</v>
      </c>
      <c r="H12" s="7">
        <f t="shared" si="1"/>
        <v>4.6049853785165844E-2</v>
      </c>
      <c r="I12" s="13">
        <f t="shared" si="2"/>
        <v>235.58</v>
      </c>
    </row>
    <row r="13" spans="1:9">
      <c r="A13" s="12" t="s">
        <v>19</v>
      </c>
      <c r="B13" s="6">
        <v>4064</v>
      </c>
      <c r="C13" s="6">
        <v>3852</v>
      </c>
      <c r="D13" s="6">
        <v>2937</v>
      </c>
      <c r="E13" s="6">
        <v>3148</v>
      </c>
      <c r="F13" s="6">
        <f t="shared" ref="F13:F24" si="4">SUM(B13:E13)</f>
        <v>14001</v>
      </c>
      <c r="G13" s="6">
        <f t="shared" si="3"/>
        <v>3500.25</v>
      </c>
      <c r="H13" s="7">
        <f t="shared" si="1"/>
        <v>5.4736735108761946E-2</v>
      </c>
      <c r="I13" s="13">
        <f t="shared" si="2"/>
        <v>280.02</v>
      </c>
    </row>
    <row r="14" spans="1:9">
      <c r="A14" s="12" t="s">
        <v>20</v>
      </c>
      <c r="B14" s="6">
        <v>1232</v>
      </c>
      <c r="C14" s="6">
        <v>1621</v>
      </c>
      <c r="D14" s="6">
        <v>3382</v>
      </c>
      <c r="E14" s="6">
        <v>2410</v>
      </c>
      <c r="F14" s="6">
        <f t="shared" si="4"/>
        <v>8645</v>
      </c>
      <c r="G14" s="6">
        <f t="shared" si="3"/>
        <v>2161.25</v>
      </c>
      <c r="H14" s="7">
        <f t="shared" si="1"/>
        <v>3.3797519821101851E-2</v>
      </c>
      <c r="I14" s="13">
        <f t="shared" si="2"/>
        <v>0</v>
      </c>
    </row>
    <row r="15" spans="1:9">
      <c r="A15" s="12" t="s">
        <v>21</v>
      </c>
      <c r="B15" s="6">
        <v>3456</v>
      </c>
      <c r="C15" s="6">
        <v>5123</v>
      </c>
      <c r="D15" s="6">
        <v>3982</v>
      </c>
      <c r="E15" s="6">
        <v>4722</v>
      </c>
      <c r="F15" s="6">
        <f t="shared" si="4"/>
        <v>17283</v>
      </c>
      <c r="G15" s="6">
        <f t="shared" si="3"/>
        <v>4320.75</v>
      </c>
      <c r="H15" s="7">
        <f t="shared" si="1"/>
        <v>6.7567673229393097E-2</v>
      </c>
      <c r="I15" s="13">
        <f t="shared" si="2"/>
        <v>345.66</v>
      </c>
    </row>
    <row r="16" spans="1:9">
      <c r="A16" s="12" t="s">
        <v>22</v>
      </c>
      <c r="B16" s="6">
        <v>3081</v>
      </c>
      <c r="C16" s="6">
        <v>3214</v>
      </c>
      <c r="D16" s="6">
        <v>3533</v>
      </c>
      <c r="E16" s="6">
        <v>3600</v>
      </c>
      <c r="F16" s="6">
        <f t="shared" si="4"/>
        <v>13428</v>
      </c>
      <c r="G16" s="6">
        <f t="shared" si="3"/>
        <v>3357</v>
      </c>
      <c r="H16" s="7">
        <f t="shared" si="1"/>
        <v>5.2496598745836398E-2</v>
      </c>
      <c r="I16" s="13">
        <f t="shared" si="2"/>
        <v>268.56</v>
      </c>
    </row>
    <row r="17" spans="1:9">
      <c r="A17" s="12" t="s">
        <v>23</v>
      </c>
      <c r="B17" s="6">
        <v>3469</v>
      </c>
      <c r="C17" s="6">
        <v>1817</v>
      </c>
      <c r="D17" s="6">
        <v>2461</v>
      </c>
      <c r="E17" s="6">
        <v>1511</v>
      </c>
      <c r="F17" s="6">
        <f t="shared" si="4"/>
        <v>9258</v>
      </c>
      <c r="G17" s="6">
        <f t="shared" si="3"/>
        <v>2314.5</v>
      </c>
      <c r="H17" s="7">
        <f t="shared" si="1"/>
        <v>3.6194035685802303E-2</v>
      </c>
      <c r="I17" s="13">
        <f t="shared" si="2"/>
        <v>0</v>
      </c>
    </row>
    <row r="18" spans="1:9">
      <c r="A18" s="12" t="s">
        <v>24</v>
      </c>
      <c r="B18" s="6">
        <v>5890</v>
      </c>
      <c r="C18" s="6">
        <v>4555</v>
      </c>
      <c r="D18" s="6">
        <v>2339</v>
      </c>
      <c r="E18" s="6">
        <v>4560</v>
      </c>
      <c r="F18" s="6">
        <f t="shared" si="4"/>
        <v>17344</v>
      </c>
      <c r="G18" s="6">
        <f t="shared" si="3"/>
        <v>4336</v>
      </c>
      <c r="H18" s="7">
        <f t="shared" si="1"/>
        <v>6.7806151969599826E-2</v>
      </c>
      <c r="I18" s="13">
        <f t="shared" si="2"/>
        <v>346.88</v>
      </c>
    </row>
    <row r="19" spans="1:9">
      <c r="A19" s="12" t="s">
        <v>25</v>
      </c>
      <c r="B19" s="6">
        <v>6740</v>
      </c>
      <c r="C19" s="6">
        <v>2640</v>
      </c>
      <c r="D19" s="6">
        <v>4659</v>
      </c>
      <c r="E19" s="6">
        <v>3224</v>
      </c>
      <c r="F19" s="6">
        <f t="shared" si="4"/>
        <v>17263</v>
      </c>
      <c r="G19" s="6">
        <f t="shared" si="3"/>
        <v>4315.75</v>
      </c>
      <c r="H19" s="7">
        <f t="shared" si="1"/>
        <v>6.7489483478505641E-2</v>
      </c>
      <c r="I19" s="13">
        <f t="shared" si="2"/>
        <v>345.26</v>
      </c>
    </row>
    <row r="20" spans="1:9">
      <c r="A20" s="12" t="s">
        <v>26</v>
      </c>
      <c r="B20" s="6">
        <v>4625</v>
      </c>
      <c r="C20" s="6">
        <v>5020</v>
      </c>
      <c r="D20" s="6">
        <v>3956</v>
      </c>
      <c r="E20" s="6">
        <v>3492</v>
      </c>
      <c r="F20" s="6">
        <f t="shared" si="4"/>
        <v>17093</v>
      </c>
      <c r="G20" s="6">
        <f t="shared" si="3"/>
        <v>4273.25</v>
      </c>
      <c r="H20" s="7">
        <f t="shared" si="1"/>
        <v>6.6824870595962288E-2</v>
      </c>
      <c r="I20" s="13">
        <f t="shared" si="2"/>
        <v>341.86</v>
      </c>
    </row>
    <row r="21" spans="1:9">
      <c r="A21" s="12" t="s">
        <v>27</v>
      </c>
      <c r="B21" s="6">
        <v>2514</v>
      </c>
      <c r="C21" s="6">
        <v>2148</v>
      </c>
      <c r="D21" s="6">
        <v>1421</v>
      </c>
      <c r="E21" s="6">
        <v>2942</v>
      </c>
      <c r="F21" s="6">
        <f t="shared" si="4"/>
        <v>9025</v>
      </c>
      <c r="G21" s="6">
        <f t="shared" si="3"/>
        <v>2256.25</v>
      </c>
      <c r="H21" s="7">
        <f t="shared" si="1"/>
        <v>3.5283125087963468E-2</v>
      </c>
      <c r="I21" s="13">
        <f t="shared" si="2"/>
        <v>0</v>
      </c>
    </row>
    <row r="22" spans="1:9">
      <c r="A22" s="12" t="s">
        <v>28</v>
      </c>
      <c r="B22" s="6">
        <v>4395</v>
      </c>
      <c r="C22" s="6">
        <v>2637</v>
      </c>
      <c r="D22" s="6">
        <v>2664</v>
      </c>
      <c r="E22" s="6">
        <v>1301</v>
      </c>
      <c r="F22" s="6">
        <f t="shared" si="4"/>
        <v>10997</v>
      </c>
      <c r="G22" s="6">
        <f t="shared" si="3"/>
        <v>2749.25</v>
      </c>
      <c r="H22" s="7">
        <f t="shared" si="1"/>
        <v>4.2992634525466401E-2</v>
      </c>
      <c r="I22" s="13">
        <f t="shared" si="2"/>
        <v>219.94</v>
      </c>
    </row>
    <row r="23" spans="1:9">
      <c r="A23" s="12" t="s">
        <v>29</v>
      </c>
      <c r="B23" s="6">
        <v>1572</v>
      </c>
      <c r="C23" s="6">
        <v>2355</v>
      </c>
      <c r="D23" s="6">
        <v>2508</v>
      </c>
      <c r="E23" s="6">
        <v>3626</v>
      </c>
      <c r="F23" s="6">
        <f t="shared" si="4"/>
        <v>10061</v>
      </c>
      <c r="G23" s="6">
        <f t="shared" si="3"/>
        <v>2515.25</v>
      </c>
      <c r="H23" s="7">
        <f t="shared" si="1"/>
        <v>3.9333354183933571E-2</v>
      </c>
      <c r="I23" s="13">
        <f t="shared" si="2"/>
        <v>0</v>
      </c>
    </row>
    <row r="24" spans="1:9">
      <c r="A24" s="12" t="s">
        <v>30</v>
      </c>
      <c r="B24" s="6">
        <v>2167</v>
      </c>
      <c r="C24" s="6">
        <v>1972</v>
      </c>
      <c r="D24" s="6">
        <v>3440</v>
      </c>
      <c r="E24" s="6">
        <v>3628</v>
      </c>
      <c r="F24" s="6">
        <f t="shared" si="4"/>
        <v>11207</v>
      </c>
      <c r="G24" s="6">
        <f t="shared" si="3"/>
        <v>2801.75</v>
      </c>
      <c r="H24" s="7">
        <f t="shared" si="1"/>
        <v>4.3813626909784666E-2</v>
      </c>
      <c r="I24" s="13">
        <f t="shared" si="2"/>
        <v>224.14000000000001</v>
      </c>
    </row>
    <row r="25" spans="1:9">
      <c r="A25" s="14"/>
      <c r="I25" s="15"/>
    </row>
    <row r="26" spans="1:9" ht="17.25" customHeight="1">
      <c r="A26" s="16" t="s">
        <v>31</v>
      </c>
      <c r="B26" s="4">
        <f>SUM(B5:B25)</f>
        <v>71181</v>
      </c>
      <c r="C26" s="4">
        <f>SUM(C5:C25)</f>
        <v>56972</v>
      </c>
      <c r="D26" s="4">
        <f>SUM(D5:D25)</f>
        <v>63858</v>
      </c>
      <c r="E26" s="4">
        <f>SUM(E5:E25)</f>
        <v>63777</v>
      </c>
      <c r="F26" s="4">
        <f>SUM(B26:E26)</f>
        <v>255788</v>
      </c>
      <c r="G26" s="4"/>
      <c r="H26" s="5">
        <f>F26/$F$26</f>
        <v>1</v>
      </c>
      <c r="I26" s="17"/>
    </row>
    <row r="27" spans="1:9" ht="17.25" customHeight="1">
      <c r="A27" s="16" t="s">
        <v>32</v>
      </c>
      <c r="B27" s="4">
        <f>MIN(B5:B24)</f>
        <v>1232</v>
      </c>
      <c r="C27" s="4">
        <f t="shared" ref="C27:F27" si="5">MIN(C5:C24)</f>
        <v>1621</v>
      </c>
      <c r="D27" s="4">
        <f t="shared" si="5"/>
        <v>1421</v>
      </c>
      <c r="E27" s="4">
        <f t="shared" si="5"/>
        <v>1301</v>
      </c>
      <c r="F27" s="4">
        <f t="shared" si="5"/>
        <v>8645</v>
      </c>
      <c r="G27" s="4"/>
      <c r="H27" s="5"/>
      <c r="I27" s="17"/>
    </row>
    <row r="28" spans="1:9" ht="17.25" customHeight="1">
      <c r="A28" s="16" t="s">
        <v>33</v>
      </c>
      <c r="B28" s="4">
        <f>MAX(B5:B24)</f>
        <v>6740</v>
      </c>
      <c r="C28" s="4">
        <f t="shared" ref="C28:F28" si="6">MAX(C5:C24)</f>
        <v>5123</v>
      </c>
      <c r="D28" s="4">
        <f t="shared" si="6"/>
        <v>5028</v>
      </c>
      <c r="E28" s="4">
        <f t="shared" si="6"/>
        <v>4722</v>
      </c>
      <c r="F28" s="4">
        <f t="shared" si="6"/>
        <v>17344</v>
      </c>
      <c r="G28" s="4"/>
      <c r="H28" s="5"/>
      <c r="I28" s="17"/>
    </row>
    <row r="29" spans="1:9" ht="17.25" customHeight="1" thickBot="1">
      <c r="A29" s="18" t="s">
        <v>34</v>
      </c>
      <c r="B29" s="19">
        <f>AVERAGE(B5:B24)</f>
        <v>3559.05</v>
      </c>
      <c r="C29" s="19">
        <f t="shared" ref="C29:F29" si="7">AVERAGE(C5:C24)</f>
        <v>2848.6</v>
      </c>
      <c r="D29" s="19">
        <f t="shared" si="7"/>
        <v>3192.9</v>
      </c>
      <c r="E29" s="19">
        <f t="shared" si="7"/>
        <v>3188.85</v>
      </c>
      <c r="F29" s="19">
        <f t="shared" si="7"/>
        <v>12789.4</v>
      </c>
      <c r="G29" s="19"/>
      <c r="H29" s="20"/>
      <c r="I29" s="21"/>
    </row>
    <row r="31" spans="1:9">
      <c r="A31" s="3">
        <f ca="1">TODAY()</f>
        <v>39355</v>
      </c>
    </row>
  </sheetData>
  <mergeCells count="2">
    <mergeCell ref="A1:I1"/>
    <mergeCell ref="A2:I2"/>
  </mergeCells>
  <phoneticPr fontId="0" type="noConversion"/>
  <conditionalFormatting sqref="F5:F24">
    <cfRule type="cellIs" dxfId="1" priority="2" operator="greaterThanOrEqual">
      <formula>15000</formula>
    </cfRule>
    <cfRule type="cellIs" dxfId="0" priority="1" operator="lessThan">
      <formula>10000</formula>
    </cfRule>
  </conditionalFormatting>
  <printOptions horizontalCentered="1" verticalCentered="1"/>
  <pageMargins left="0.78740157480314965" right="0.78740157480314965" top="0.98425196850393704" bottom="0.98425196850393704" header="0.51181102362204722" footer="0.51181102362204722"/>
  <pageSetup scale="98" orientation="landscape" horizontalDpi="300" verticalDpi="300" r:id="rId1"/>
  <headerFooter>
    <oddHeader xml:space="preserve">&amp;L&amp;"Gras"ANNUAL REPORT&amp;R&amp;D</oddHeader>
    <oddFooter xml:space="preserve">&amp;L&amp;U&amp;F&amp;RPage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Normand Ouellette</dc:creator>
  <cp:lastModifiedBy xmlns:dc="http://purl.org/dc/elements/1.1/" xmlns:dcterms="http://purl.org/dc/terms/" xmlns:dcmitype="http://purl.org/dc/dcmitype/" xmlns:xsi="http://www.w3.org/2001/XMLSchema-instance">Caroline Lavoie </cp:lastModifiedBy>
  <cp:lastPrinted xmlns:dc="http://purl.org/dc/elements/1.1/" xmlns:dcterms="http://purl.org/dc/terms/" xmlns:dcmitype="http://purl.org/dc/dcmitype/" xmlns:xsi="http://www.w3.org/2001/XMLSchema-instance">2007-09-24T16:02:50Z</cp:lastPrinted>
  <dcterms:created xmlns:dcterms="http://purl.org/dc/terms/" xmlns:dc="http://purl.org/dc/elements/1.1/" xmlns:dcmitype="http://purl.org/dc/dcmitype/" xmlns:xsi="http://www.w3.org/2001/XMLSchema-instance" xsi:type="dcterms:W3CDTF">1999-08-31T19:42:56Z</dcterms:created>
  <dcterms:modified xmlns:dcterms="http://purl.org/dc/terms/" xmlns:dc="http://purl.org/dc/elements/1.1/" xmlns:dcmitype="http://purl.org/dc/dcmitype/" xmlns:xsi="http://www.w3.org/2001/XMLSchema-instance" xsi:type="dcterms:W3CDTF">2007-09-30T18:11:31Z</dcterms:modified>
</cp:coreProperties>
</file>